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5200" windowHeight="11985"/>
  </bookViews>
  <sheets>
    <sheet name="ZADANIA  NR 1 -35" sheetId="26" r:id="rId1"/>
    <sheet name="Arkusz3" sheetId="20" state="hidden" r:id="rId2"/>
    <sheet name="Arkusz4" sheetId="21" state="hidden" r:id="rId3"/>
    <sheet name="Arkusz2" sheetId="19" state="hidden" r:id="rId4"/>
  </sheets>
  <calcPr calcId="152511"/>
</workbook>
</file>

<file path=xl/calcChain.xml><?xml version="1.0" encoding="utf-8"?>
<calcChain xmlns="http://schemas.openxmlformats.org/spreadsheetml/2006/main">
  <c r="O710" i="26" l="1"/>
  <c r="K710" i="26"/>
  <c r="N710" i="26" s="1"/>
  <c r="M710" i="26" s="1"/>
  <c r="O709" i="26"/>
  <c r="K709" i="26"/>
  <c r="N709" i="26" s="1"/>
  <c r="M709" i="26" s="1"/>
  <c r="O708" i="26"/>
  <c r="K708" i="26"/>
  <c r="N708" i="26" s="1"/>
  <c r="M708" i="26" s="1"/>
  <c r="O707" i="26"/>
  <c r="K707" i="26"/>
  <c r="N707" i="26" s="1"/>
  <c r="O701" i="26"/>
  <c r="K701" i="26"/>
  <c r="N701" i="26" s="1"/>
  <c r="M701" i="26" s="1"/>
  <c r="O700" i="26"/>
  <c r="K700" i="26"/>
  <c r="N700" i="26" s="1"/>
  <c r="M700" i="26" s="1"/>
  <c r="O699" i="26"/>
  <c r="K699" i="26"/>
  <c r="N699" i="26" s="1"/>
  <c r="M699" i="26" s="1"/>
  <c r="O698" i="26"/>
  <c r="K698" i="26"/>
  <c r="N698" i="26" s="1"/>
  <c r="M698" i="26" s="1"/>
  <c r="O697" i="26"/>
  <c r="K697" i="26"/>
  <c r="N697" i="26" s="1"/>
  <c r="M697" i="26" s="1"/>
  <c r="O696" i="26"/>
  <c r="K696" i="26"/>
  <c r="N696" i="26" s="1"/>
  <c r="M696" i="26" s="1"/>
  <c r="O695" i="26"/>
  <c r="K695" i="26"/>
  <c r="N695" i="26" s="1"/>
  <c r="M695" i="26" s="1"/>
  <c r="O694" i="26"/>
  <c r="K694" i="26"/>
  <c r="N694" i="26" s="1"/>
  <c r="M694" i="26" s="1"/>
  <c r="O693" i="26"/>
  <c r="K693" i="26"/>
  <c r="N693" i="26" s="1"/>
  <c r="M693" i="26" s="1"/>
  <c r="O692" i="26"/>
  <c r="K692" i="26"/>
  <c r="N692" i="26" s="1"/>
  <c r="M692" i="26" s="1"/>
  <c r="O691" i="26"/>
  <c r="K691" i="26"/>
  <c r="N691" i="26" s="1"/>
  <c r="M691" i="26" s="1"/>
  <c r="O690" i="26"/>
  <c r="K690" i="26"/>
  <c r="N690" i="26" s="1"/>
  <c r="M690" i="26" s="1"/>
  <c r="O689" i="26"/>
  <c r="K689" i="26"/>
  <c r="N689" i="26" s="1"/>
  <c r="M689" i="26" s="1"/>
  <c r="O688" i="26"/>
  <c r="K688" i="26"/>
  <c r="N688" i="26" s="1"/>
  <c r="M688" i="26" s="1"/>
  <c r="O687" i="26"/>
  <c r="K687" i="26"/>
  <c r="N687" i="26" s="1"/>
  <c r="M687" i="26" s="1"/>
  <c r="O686" i="26"/>
  <c r="K686" i="26"/>
  <c r="N686" i="26" s="1"/>
  <c r="M686" i="26" s="1"/>
  <c r="O685" i="26"/>
  <c r="K685" i="26"/>
  <c r="N685" i="26" s="1"/>
  <c r="M685" i="26" s="1"/>
  <c r="O684" i="26"/>
  <c r="K684" i="26"/>
  <c r="N684" i="26" s="1"/>
  <c r="M684" i="26" s="1"/>
  <c r="O683" i="26"/>
  <c r="K683" i="26"/>
  <c r="N683" i="26" s="1"/>
  <c r="M683" i="26" s="1"/>
  <c r="O682" i="26"/>
  <c r="K682" i="26"/>
  <c r="N682" i="26" s="1"/>
  <c r="M682" i="26" s="1"/>
  <c r="O681" i="26"/>
  <c r="K681" i="26"/>
  <c r="N681" i="26" s="1"/>
  <c r="M681" i="26" s="1"/>
  <c r="O680" i="26"/>
  <c r="K680" i="26"/>
  <c r="N680" i="26" s="1"/>
  <c r="M680" i="26" s="1"/>
  <c r="O679" i="26"/>
  <c r="K679" i="26"/>
  <c r="N679" i="26" s="1"/>
  <c r="M679" i="26" s="1"/>
  <c r="O678" i="26"/>
  <c r="K678" i="26"/>
  <c r="N678" i="26" s="1"/>
  <c r="M678" i="26" s="1"/>
  <c r="O677" i="26"/>
  <c r="K677" i="26"/>
  <c r="N677" i="26" s="1"/>
  <c r="M677" i="26" s="1"/>
  <c r="O676" i="26"/>
  <c r="K676" i="26"/>
  <c r="N676" i="26" s="1"/>
  <c r="M676" i="26" s="1"/>
  <c r="O675" i="26"/>
  <c r="K675" i="26"/>
  <c r="N675" i="26" s="1"/>
  <c r="M675" i="26" s="1"/>
  <c r="O674" i="26"/>
  <c r="K674" i="26"/>
  <c r="N674" i="26" s="1"/>
  <c r="M674" i="26" s="1"/>
  <c r="O673" i="26"/>
  <c r="K673" i="26"/>
  <c r="N673" i="26" s="1"/>
  <c r="M673" i="26" s="1"/>
  <c r="O672" i="26"/>
  <c r="K672" i="26"/>
  <c r="N672" i="26" s="1"/>
  <c r="M672" i="26" s="1"/>
  <c r="O671" i="26"/>
  <c r="K671" i="26"/>
  <c r="N671" i="26" s="1"/>
  <c r="M671" i="26" s="1"/>
  <c r="O670" i="26"/>
  <c r="K670" i="26"/>
  <c r="N670" i="26" s="1"/>
  <c r="M670" i="26" s="1"/>
  <c r="O669" i="26"/>
  <c r="K669" i="26"/>
  <c r="N669" i="26" s="1"/>
  <c r="M669" i="26" s="1"/>
  <c r="O668" i="26"/>
  <c r="K668" i="26"/>
  <c r="N668" i="26" s="1"/>
  <c r="M668" i="26" s="1"/>
  <c r="O667" i="26"/>
  <c r="K667" i="26"/>
  <c r="N667" i="26" s="1"/>
  <c r="M667" i="26" s="1"/>
  <c r="O666" i="26"/>
  <c r="K666" i="26"/>
  <c r="N666" i="26" s="1"/>
  <c r="M666" i="26" s="1"/>
  <c r="O665" i="26"/>
  <c r="K665" i="26"/>
  <c r="N665" i="26" s="1"/>
  <c r="M665" i="26" s="1"/>
  <c r="O664" i="26"/>
  <c r="K664" i="26"/>
  <c r="N664" i="26" s="1"/>
  <c r="M664" i="26" s="1"/>
  <c r="O663" i="26"/>
  <c r="K663" i="26"/>
  <c r="N663" i="26" s="1"/>
  <c r="M663" i="26" s="1"/>
  <c r="K702" i="26" l="1"/>
  <c r="N711" i="26"/>
  <c r="M707" i="26"/>
  <c r="M711" i="26" s="1"/>
  <c r="M702" i="26"/>
  <c r="N702" i="26"/>
  <c r="K711" i="26"/>
  <c r="L519" i="26"/>
  <c r="H519" i="26"/>
  <c r="K519" i="26" l="1"/>
  <c r="J519" i="26" l="1"/>
  <c r="H312" i="26" l="1"/>
  <c r="K312" i="26" l="1"/>
  <c r="H92" i="26" l="1"/>
  <c r="L372" i="26" l="1"/>
  <c r="L370" i="26"/>
  <c r="L371" i="26"/>
  <c r="L369" i="26"/>
  <c r="L367" i="26"/>
  <c r="L368" i="26"/>
  <c r="L366" i="26"/>
  <c r="L365" i="26"/>
  <c r="L364" i="26"/>
  <c r="H360" i="26"/>
  <c r="K360" i="26" s="1"/>
  <c r="J360" i="26" s="1"/>
  <c r="H361" i="26"/>
  <c r="K361" i="26" s="1"/>
  <c r="J361" i="26" s="1"/>
  <c r="H362" i="26"/>
  <c r="K362" i="26" s="1"/>
  <c r="J362" i="26" s="1"/>
  <c r="H363" i="26"/>
  <c r="K363" i="26" s="1"/>
  <c r="J363" i="26" s="1"/>
  <c r="H364" i="26"/>
  <c r="K364" i="26" s="1"/>
  <c r="H365" i="26"/>
  <c r="H366" i="26"/>
  <c r="K366" i="26" s="1"/>
  <c r="J366" i="26" s="1"/>
  <c r="H367" i="26"/>
  <c r="K367" i="26" s="1"/>
  <c r="J367" i="26" s="1"/>
  <c r="H368" i="26"/>
  <c r="H369" i="26"/>
  <c r="K369" i="26" s="1"/>
  <c r="J369" i="26" s="1"/>
  <c r="H370" i="26"/>
  <c r="K370" i="26" s="1"/>
  <c r="J370" i="26" s="1"/>
  <c r="H371" i="26"/>
  <c r="H372" i="26"/>
  <c r="K372" i="26" s="1"/>
  <c r="J372" i="26" s="1"/>
  <c r="L360" i="26"/>
  <c r="L361" i="26"/>
  <c r="L362" i="26"/>
  <c r="L363" i="26"/>
  <c r="H643" i="26"/>
  <c r="K643" i="26" s="1"/>
  <c r="J643" i="26" s="1"/>
  <c r="H642" i="26"/>
  <c r="K642" i="26" s="1"/>
  <c r="J642" i="26" s="1"/>
  <c r="J644" i="26" s="1"/>
  <c r="L643" i="26"/>
  <c r="L642" i="26"/>
  <c r="K368" i="26" l="1"/>
  <c r="J368" i="26" s="1"/>
  <c r="K371" i="26"/>
  <c r="J371" i="26" s="1"/>
  <c r="K365" i="26"/>
  <c r="J365" i="26" s="1"/>
  <c r="J364" i="26"/>
  <c r="K644" i="26"/>
  <c r="H644" i="26"/>
  <c r="L206" i="26"/>
  <c r="H206" i="26"/>
  <c r="K206" i="26" s="1"/>
  <c r="J206" i="26" s="1"/>
  <c r="L359" i="26" l="1"/>
  <c r="L634" i="26"/>
  <c r="H634" i="26"/>
  <c r="H635" i="26" s="1"/>
  <c r="L66" i="26"/>
  <c r="H66" i="26"/>
  <c r="K66" i="26" s="1"/>
  <c r="J66" i="26" s="1"/>
  <c r="L65" i="26"/>
  <c r="H65" i="26"/>
  <c r="K65" i="26" s="1"/>
  <c r="J65" i="26" s="1"/>
  <c r="L64" i="26"/>
  <c r="H64" i="26"/>
  <c r="K64" i="26" s="1"/>
  <c r="J64" i="26" s="1"/>
  <c r="L63" i="26"/>
  <c r="H63" i="26"/>
  <c r="K63" i="26" s="1"/>
  <c r="J63" i="26" s="1"/>
  <c r="L62" i="26"/>
  <c r="H62" i="26"/>
  <c r="K62" i="26" s="1"/>
  <c r="J62" i="26" s="1"/>
  <c r="L61" i="26"/>
  <c r="H61" i="26"/>
  <c r="K61" i="26" s="1"/>
  <c r="J61" i="26" s="1"/>
  <c r="L60" i="26"/>
  <c r="H60" i="26"/>
  <c r="K60" i="26" s="1"/>
  <c r="J60" i="26" s="1"/>
  <c r="L59" i="26"/>
  <c r="H59" i="26"/>
  <c r="K59" i="26" s="1"/>
  <c r="J59" i="26" s="1"/>
  <c r="L58" i="26"/>
  <c r="H58" i="26"/>
  <c r="K58" i="26" s="1"/>
  <c r="J58" i="26" s="1"/>
  <c r="L57" i="26"/>
  <c r="H57" i="26"/>
  <c r="K57" i="26" s="1"/>
  <c r="J57" i="26" s="1"/>
  <c r="L56" i="26"/>
  <c r="H56" i="26"/>
  <c r="K56" i="26" s="1"/>
  <c r="J56" i="26" s="1"/>
  <c r="L55" i="26"/>
  <c r="H55" i="26"/>
  <c r="K55" i="26" s="1"/>
  <c r="J55" i="26" s="1"/>
  <c r="L54" i="26"/>
  <c r="H54" i="26"/>
  <c r="K54" i="26" s="1"/>
  <c r="J54" i="26" s="1"/>
  <c r="L657" i="26"/>
  <c r="H657" i="26"/>
  <c r="K657" i="26" s="1"/>
  <c r="J657" i="26" s="1"/>
  <c r="L656" i="26"/>
  <c r="H656" i="26"/>
  <c r="K656" i="26" s="1"/>
  <c r="J656" i="26" s="1"/>
  <c r="L655" i="26"/>
  <c r="H655" i="26"/>
  <c r="K655" i="26" s="1"/>
  <c r="J655" i="26" s="1"/>
  <c r="L654" i="26"/>
  <c r="H654" i="26"/>
  <c r="K654" i="26" s="1"/>
  <c r="J654" i="26" s="1"/>
  <c r="L653" i="26"/>
  <c r="H653" i="26"/>
  <c r="K653" i="26" s="1"/>
  <c r="J653" i="26" s="1"/>
  <c r="L652" i="26"/>
  <c r="H652" i="26"/>
  <c r="K652" i="26" s="1"/>
  <c r="J652" i="26" s="1"/>
  <c r="L651" i="26"/>
  <c r="H651" i="26"/>
  <c r="L626" i="26"/>
  <c r="H626" i="26"/>
  <c r="K626" i="26" s="1"/>
  <c r="J626" i="26" s="1"/>
  <c r="L625" i="26"/>
  <c r="H625" i="26"/>
  <c r="K625" i="26" s="1"/>
  <c r="J625" i="26" s="1"/>
  <c r="L624" i="26"/>
  <c r="H624" i="26"/>
  <c r="L615" i="26"/>
  <c r="H615" i="26"/>
  <c r="K615" i="26" s="1"/>
  <c r="J615" i="26" s="1"/>
  <c r="L614" i="26"/>
  <c r="H614" i="26"/>
  <c r="K614" i="26" s="1"/>
  <c r="J614" i="26" s="1"/>
  <c r="L613" i="26"/>
  <c r="H613" i="26"/>
  <c r="K613" i="26" s="1"/>
  <c r="J613" i="26" s="1"/>
  <c r="L612" i="26"/>
  <c r="H612" i="26"/>
  <c r="K612" i="26" s="1"/>
  <c r="J612" i="26" s="1"/>
  <c r="L611" i="26"/>
  <c r="H611" i="26"/>
  <c r="K611" i="26" s="1"/>
  <c r="J611" i="26" s="1"/>
  <c r="L610" i="26"/>
  <c r="H610" i="26"/>
  <c r="K610" i="26" s="1"/>
  <c r="J610" i="26" s="1"/>
  <c r="L609" i="26"/>
  <c r="H609" i="26"/>
  <c r="L603" i="26"/>
  <c r="H603" i="26"/>
  <c r="K603" i="26" s="1"/>
  <c r="J603" i="26" s="1"/>
  <c r="L602" i="26"/>
  <c r="H602" i="26"/>
  <c r="K602" i="26" s="1"/>
  <c r="L595" i="26"/>
  <c r="H595" i="26"/>
  <c r="K595" i="26" s="1"/>
  <c r="J595" i="26" s="1"/>
  <c r="L594" i="26"/>
  <c r="H594" i="26"/>
  <c r="K594" i="26" s="1"/>
  <c r="J594" i="26" s="1"/>
  <c r="L593" i="26"/>
  <c r="H593" i="26"/>
  <c r="K593" i="26" s="1"/>
  <c r="J593" i="26" s="1"/>
  <c r="L592" i="26"/>
  <c r="H592" i="26"/>
  <c r="K592" i="26" s="1"/>
  <c r="J592" i="26" s="1"/>
  <c r="L591" i="26"/>
  <c r="H591" i="26"/>
  <c r="K591" i="26" s="1"/>
  <c r="J591" i="26" s="1"/>
  <c r="L590" i="26"/>
  <c r="H590" i="26"/>
  <c r="K590" i="26" s="1"/>
  <c r="J590" i="26" s="1"/>
  <c r="L589" i="26"/>
  <c r="H589" i="26"/>
  <c r="K589" i="26" s="1"/>
  <c r="J589" i="26" s="1"/>
  <c r="L588" i="26"/>
  <c r="H588" i="26"/>
  <c r="K588" i="26" s="1"/>
  <c r="J588" i="26" s="1"/>
  <c r="L587" i="26"/>
  <c r="H587" i="26"/>
  <c r="K587" i="26" s="1"/>
  <c r="J587" i="26" s="1"/>
  <c r="L586" i="26"/>
  <c r="H586" i="26"/>
  <c r="L580" i="26"/>
  <c r="H580" i="26"/>
  <c r="K580" i="26" s="1"/>
  <c r="J580" i="26" s="1"/>
  <c r="L579" i="26"/>
  <c r="H579" i="26"/>
  <c r="K579" i="26" s="1"/>
  <c r="J579" i="26" s="1"/>
  <c r="L578" i="26"/>
  <c r="H578" i="26"/>
  <c r="K578" i="26" s="1"/>
  <c r="J578" i="26" s="1"/>
  <c r="L577" i="26"/>
  <c r="H577" i="26"/>
  <c r="K577" i="26" s="1"/>
  <c r="J577" i="26" s="1"/>
  <c r="L576" i="26"/>
  <c r="H576" i="26"/>
  <c r="K576" i="26" s="1"/>
  <c r="J576" i="26" s="1"/>
  <c r="L575" i="26"/>
  <c r="H575" i="26"/>
  <c r="K575" i="26" s="1"/>
  <c r="J575" i="26" s="1"/>
  <c r="L574" i="26"/>
  <c r="H574" i="26"/>
  <c r="K574" i="26" s="1"/>
  <c r="J574" i="26" s="1"/>
  <c r="L573" i="26"/>
  <c r="H573" i="26"/>
  <c r="K573" i="26" s="1"/>
  <c r="J573" i="26" s="1"/>
  <c r="L572" i="26"/>
  <c r="H572" i="26"/>
  <c r="K572" i="26" s="1"/>
  <c r="J572" i="26" s="1"/>
  <c r="L571" i="26"/>
  <c r="H571" i="26"/>
  <c r="K571" i="26" s="1"/>
  <c r="J571" i="26" s="1"/>
  <c r="L570" i="26"/>
  <c r="H570" i="26"/>
  <c r="K570" i="26" s="1"/>
  <c r="J570" i="26" s="1"/>
  <c r="L569" i="26"/>
  <c r="H569" i="26"/>
  <c r="K569" i="26" s="1"/>
  <c r="J569" i="26" s="1"/>
  <c r="L568" i="26"/>
  <c r="H568" i="26"/>
  <c r="K568" i="26" s="1"/>
  <c r="J568" i="26" s="1"/>
  <c r="L567" i="26"/>
  <c r="H567" i="26"/>
  <c r="K567" i="26" s="1"/>
  <c r="J567" i="26" s="1"/>
  <c r="L566" i="26"/>
  <c r="H566" i="26"/>
  <c r="K566" i="26" s="1"/>
  <c r="J566" i="26" s="1"/>
  <c r="L565" i="26"/>
  <c r="H565" i="26"/>
  <c r="K565" i="26" s="1"/>
  <c r="J565" i="26" s="1"/>
  <c r="L564" i="26"/>
  <c r="H564" i="26"/>
  <c r="K564" i="26" s="1"/>
  <c r="J564" i="26" s="1"/>
  <c r="L563" i="26"/>
  <c r="H563" i="26"/>
  <c r="K563" i="26" s="1"/>
  <c r="J563" i="26" s="1"/>
  <c r="L562" i="26"/>
  <c r="H562" i="26"/>
  <c r="K562" i="26" s="1"/>
  <c r="J562" i="26" s="1"/>
  <c r="L561" i="26"/>
  <c r="H561" i="26"/>
  <c r="K561" i="26" s="1"/>
  <c r="J561" i="26" s="1"/>
  <c r="L560" i="26"/>
  <c r="H560" i="26"/>
  <c r="K560" i="26" s="1"/>
  <c r="J560" i="26" s="1"/>
  <c r="L559" i="26"/>
  <c r="H559" i="26"/>
  <c r="K559" i="26" s="1"/>
  <c r="J559" i="26" s="1"/>
  <c r="L558" i="26"/>
  <c r="H558" i="26"/>
  <c r="K558" i="26" s="1"/>
  <c r="J558" i="26" s="1"/>
  <c r="L557" i="26"/>
  <c r="H557" i="26"/>
  <c r="K557" i="26" s="1"/>
  <c r="J557" i="26" s="1"/>
  <c r="L556" i="26"/>
  <c r="H556" i="26"/>
  <c r="K556" i="26" s="1"/>
  <c r="J556" i="26" s="1"/>
  <c r="L555" i="26"/>
  <c r="H555" i="26"/>
  <c r="K555" i="26" s="1"/>
  <c r="J555" i="26" s="1"/>
  <c r="L554" i="26"/>
  <c r="H554" i="26"/>
  <c r="K554" i="26" s="1"/>
  <c r="J554" i="26" s="1"/>
  <c r="L553" i="26"/>
  <c r="H553" i="26"/>
  <c r="L545" i="26"/>
  <c r="H545" i="26"/>
  <c r="K545" i="26" s="1"/>
  <c r="J545" i="26" s="1"/>
  <c r="L544" i="26"/>
  <c r="H544" i="26"/>
  <c r="K544" i="26" s="1"/>
  <c r="J544" i="26" s="1"/>
  <c r="L543" i="26"/>
  <c r="H543" i="26"/>
  <c r="K543" i="26" s="1"/>
  <c r="J543" i="26" s="1"/>
  <c r="L542" i="26"/>
  <c r="H542" i="26"/>
  <c r="K542" i="26" s="1"/>
  <c r="J542" i="26" s="1"/>
  <c r="L541" i="26"/>
  <c r="H541" i="26"/>
  <c r="K541" i="26" s="1"/>
  <c r="J541" i="26" s="1"/>
  <c r="L540" i="26"/>
  <c r="H540" i="26"/>
  <c r="K540" i="26" s="1"/>
  <c r="J540" i="26" s="1"/>
  <c r="L539" i="26"/>
  <c r="H539" i="26"/>
  <c r="K539" i="26" s="1"/>
  <c r="J539" i="26" s="1"/>
  <c r="L538" i="26"/>
  <c r="H538" i="26"/>
  <c r="L530" i="26"/>
  <c r="H530" i="26"/>
  <c r="K530" i="26" s="1"/>
  <c r="J530" i="26" s="1"/>
  <c r="L529" i="26"/>
  <c r="H529" i="26"/>
  <c r="L521" i="26"/>
  <c r="H521" i="26"/>
  <c r="K521" i="26" s="1"/>
  <c r="J521" i="26" s="1"/>
  <c r="L520" i="26"/>
  <c r="H520" i="26"/>
  <c r="L512" i="26"/>
  <c r="H512" i="26"/>
  <c r="K512" i="26" s="1"/>
  <c r="J512" i="26" s="1"/>
  <c r="L511" i="26"/>
  <c r="H511" i="26"/>
  <c r="K511" i="26" s="1"/>
  <c r="J511" i="26" s="1"/>
  <c r="L510" i="26"/>
  <c r="H510" i="26"/>
  <c r="K510" i="26" s="1"/>
  <c r="J510" i="26" s="1"/>
  <c r="L509" i="26"/>
  <c r="H509" i="26"/>
  <c r="K509" i="26" s="1"/>
  <c r="J509" i="26" s="1"/>
  <c r="L508" i="26"/>
  <c r="H508" i="26"/>
  <c r="K508" i="26" s="1"/>
  <c r="J508" i="26" s="1"/>
  <c r="L507" i="26"/>
  <c r="H507" i="26"/>
  <c r="L498" i="26"/>
  <c r="H498" i="26"/>
  <c r="K498" i="26" s="1"/>
  <c r="J498" i="26" s="1"/>
  <c r="L497" i="26"/>
  <c r="H497" i="26"/>
  <c r="K497" i="26" s="1"/>
  <c r="J497" i="26" s="1"/>
  <c r="L496" i="26"/>
  <c r="H496" i="26"/>
  <c r="K496" i="26" s="1"/>
  <c r="J496" i="26" s="1"/>
  <c r="L495" i="26"/>
  <c r="H495" i="26"/>
  <c r="K495" i="26" s="1"/>
  <c r="J495" i="26" s="1"/>
  <c r="L494" i="26"/>
  <c r="H494" i="26"/>
  <c r="K494" i="26" s="1"/>
  <c r="J494" i="26" s="1"/>
  <c r="L493" i="26"/>
  <c r="H493" i="26"/>
  <c r="K493" i="26" s="1"/>
  <c r="J493" i="26" s="1"/>
  <c r="L492" i="26"/>
  <c r="H492" i="26"/>
  <c r="K492" i="26" s="1"/>
  <c r="J492" i="26" s="1"/>
  <c r="L491" i="26"/>
  <c r="H491" i="26"/>
  <c r="K491" i="26" s="1"/>
  <c r="J491" i="26" s="1"/>
  <c r="L490" i="26"/>
  <c r="H490" i="26"/>
  <c r="K490" i="26" s="1"/>
  <c r="J490" i="26" s="1"/>
  <c r="L489" i="26"/>
  <c r="H489" i="26"/>
  <c r="K489" i="26" s="1"/>
  <c r="J489" i="26" s="1"/>
  <c r="L488" i="26"/>
  <c r="H488" i="26"/>
  <c r="L481" i="26"/>
  <c r="H481" i="26"/>
  <c r="K481" i="26" s="1"/>
  <c r="J481" i="26" s="1"/>
  <c r="L480" i="26"/>
  <c r="H480" i="26"/>
  <c r="L474" i="26"/>
  <c r="H474" i="26"/>
  <c r="H475" i="26" s="1"/>
  <c r="L467" i="26"/>
  <c r="H467" i="26"/>
  <c r="K467" i="26" s="1"/>
  <c r="J467" i="26" s="1"/>
  <c r="L466" i="26"/>
  <c r="H466" i="26"/>
  <c r="K466" i="26" s="1"/>
  <c r="J466" i="26" s="1"/>
  <c r="L465" i="26"/>
  <c r="H465" i="26"/>
  <c r="K465" i="26" s="1"/>
  <c r="J465" i="26" s="1"/>
  <c r="L464" i="26"/>
  <c r="H464" i="26"/>
  <c r="K464" i="26" s="1"/>
  <c r="J464" i="26" s="1"/>
  <c r="L463" i="26"/>
  <c r="H463" i="26"/>
  <c r="K463" i="26" s="1"/>
  <c r="J463" i="26" s="1"/>
  <c r="L462" i="26"/>
  <c r="H462" i="26"/>
  <c r="K462" i="26" s="1"/>
  <c r="J462" i="26" s="1"/>
  <c r="L461" i="26"/>
  <c r="H461" i="26"/>
  <c r="K461" i="26" s="1"/>
  <c r="J461" i="26" s="1"/>
  <c r="L460" i="26"/>
  <c r="H460" i="26"/>
  <c r="K460" i="26" s="1"/>
  <c r="J460" i="26" s="1"/>
  <c r="L459" i="26"/>
  <c r="H459" i="26"/>
  <c r="K459" i="26" s="1"/>
  <c r="J459" i="26" s="1"/>
  <c r="L458" i="26"/>
  <c r="H458" i="26"/>
  <c r="K458" i="26" s="1"/>
  <c r="J458" i="26" s="1"/>
  <c r="L457" i="26"/>
  <c r="H457" i="26"/>
  <c r="K457" i="26" s="1"/>
  <c r="J457" i="26" s="1"/>
  <c r="L450" i="26"/>
  <c r="H450" i="26"/>
  <c r="K450" i="26" s="1"/>
  <c r="J450" i="26" s="1"/>
  <c r="L449" i="26"/>
  <c r="H449" i="26"/>
  <c r="K449" i="26" s="1"/>
  <c r="J449" i="26" s="1"/>
  <c r="L448" i="26"/>
  <c r="H448" i="26"/>
  <c r="K448" i="26" s="1"/>
  <c r="J448" i="26" s="1"/>
  <c r="L447" i="26"/>
  <c r="H447" i="26"/>
  <c r="K447" i="26" s="1"/>
  <c r="J447" i="26" s="1"/>
  <c r="L446" i="26"/>
  <c r="H446" i="26"/>
  <c r="K446" i="26" s="1"/>
  <c r="J446" i="26" s="1"/>
  <c r="L445" i="26"/>
  <c r="H445" i="26"/>
  <c r="K445" i="26" s="1"/>
  <c r="J445" i="26" s="1"/>
  <c r="L444" i="26"/>
  <c r="H444" i="26"/>
  <c r="K444" i="26" s="1"/>
  <c r="J444" i="26" s="1"/>
  <c r="L443" i="26"/>
  <c r="H443" i="26"/>
  <c r="K443" i="26" s="1"/>
  <c r="J443" i="26" s="1"/>
  <c r="L442" i="26"/>
  <c r="H442" i="26"/>
  <c r="K520" i="26" l="1"/>
  <c r="H522" i="26"/>
  <c r="H482" i="26"/>
  <c r="K604" i="26"/>
  <c r="H596" i="26"/>
  <c r="H616" i="26"/>
  <c r="K634" i="26"/>
  <c r="H546" i="26"/>
  <c r="H627" i="26"/>
  <c r="H531" i="26"/>
  <c r="H499" i="26"/>
  <c r="H451" i="26"/>
  <c r="K488" i="26"/>
  <c r="J488" i="26" s="1"/>
  <c r="K529" i="26"/>
  <c r="K538" i="26"/>
  <c r="H581" i="26"/>
  <c r="K480" i="26"/>
  <c r="K442" i="26"/>
  <c r="J442" i="26" s="1"/>
  <c r="H513" i="26"/>
  <c r="H604" i="26"/>
  <c r="K609" i="26"/>
  <c r="J609" i="26" s="1"/>
  <c r="H658" i="26"/>
  <c r="K553" i="26"/>
  <c r="J553" i="26" s="1"/>
  <c r="K624" i="26"/>
  <c r="K651" i="26"/>
  <c r="J602" i="26"/>
  <c r="J604" i="26" s="1"/>
  <c r="H468" i="26"/>
  <c r="K474" i="26"/>
  <c r="K507" i="26"/>
  <c r="J507" i="26" s="1"/>
  <c r="K586" i="26"/>
  <c r="K596" i="26" s="1"/>
  <c r="J520" i="26" l="1"/>
  <c r="J522" i="26" s="1"/>
  <c r="K522" i="26"/>
  <c r="J480" i="26"/>
  <c r="J482" i="26" s="1"/>
  <c r="K482" i="26"/>
  <c r="K468" i="26"/>
  <c r="K581" i="26"/>
  <c r="K616" i="26"/>
  <c r="K451" i="26"/>
  <c r="K499" i="26"/>
  <c r="K513" i="26"/>
  <c r="K635" i="26"/>
  <c r="J634" i="26"/>
  <c r="J635" i="26" s="1"/>
  <c r="K531" i="26"/>
  <c r="J529" i="26"/>
  <c r="J531" i="26" s="1"/>
  <c r="K546" i="26"/>
  <c r="J538" i="26"/>
  <c r="J546" i="26" s="1"/>
  <c r="K627" i="26"/>
  <c r="J624" i="26"/>
  <c r="J627" i="26" s="1"/>
  <c r="K658" i="26"/>
  <c r="J651" i="26"/>
  <c r="J658" i="26" s="1"/>
  <c r="J586" i="26"/>
  <c r="J596" i="26" s="1"/>
  <c r="K475" i="26"/>
  <c r="J474" i="26"/>
  <c r="J475" i="26" s="1"/>
  <c r="J581" i="26" l="1"/>
  <c r="J616" i="26"/>
  <c r="J468" i="26"/>
  <c r="J451" i="26"/>
  <c r="J499" i="26"/>
  <c r="J513" i="26"/>
  <c r="H114" i="26"/>
  <c r="K114" i="26" s="1"/>
  <c r="J114" i="26" s="1"/>
  <c r="L114" i="26"/>
  <c r="H298" i="26" l="1"/>
  <c r="K298" i="26" s="1"/>
  <c r="J298" i="26" s="1"/>
  <c r="L298" i="26"/>
  <c r="L297" i="26"/>
  <c r="H297" i="26"/>
  <c r="K297" i="26" s="1"/>
  <c r="J297" i="26" s="1"/>
  <c r="H411" i="26" l="1"/>
  <c r="K411" i="26" s="1"/>
  <c r="J411" i="26" s="1"/>
  <c r="L411" i="26"/>
  <c r="H407" i="26"/>
  <c r="K407" i="26" s="1"/>
  <c r="J407" i="26" s="1"/>
  <c r="L407" i="26"/>
  <c r="H396" i="26"/>
  <c r="H188" i="26" l="1"/>
  <c r="H115" i="26" l="1"/>
  <c r="K115" i="26" s="1"/>
  <c r="J115" i="26" s="1"/>
  <c r="L115" i="26"/>
  <c r="H121" i="26" l="1"/>
  <c r="K121" i="26" s="1"/>
  <c r="J121" i="26" s="1"/>
  <c r="L121" i="26"/>
  <c r="L346" i="26" l="1"/>
  <c r="H346" i="26"/>
  <c r="K346" i="26" s="1"/>
  <c r="J346" i="26" s="1"/>
  <c r="L435" i="26" l="1"/>
  <c r="L436" i="26"/>
  <c r="H435" i="26"/>
  <c r="K435" i="26" s="1"/>
  <c r="J435" i="26" s="1"/>
  <c r="H436" i="26"/>
  <c r="K436" i="26" s="1"/>
  <c r="J436" i="26" s="1"/>
  <c r="L434" i="26"/>
  <c r="H434" i="26"/>
  <c r="K434" i="26" s="1"/>
  <c r="J434" i="26" s="1"/>
  <c r="L426" i="26"/>
  <c r="L419" i="26"/>
  <c r="L420" i="26"/>
  <c r="L421" i="26"/>
  <c r="L422" i="26"/>
  <c r="L423" i="26"/>
  <c r="L424" i="26"/>
  <c r="L425" i="26"/>
  <c r="L427" i="26"/>
  <c r="L418" i="26"/>
  <c r="H419" i="26"/>
  <c r="K419" i="26" s="1"/>
  <c r="J419" i="26" s="1"/>
  <c r="H420" i="26"/>
  <c r="K420" i="26" s="1"/>
  <c r="J420" i="26" s="1"/>
  <c r="H421" i="26"/>
  <c r="K421" i="26" s="1"/>
  <c r="J421" i="26" s="1"/>
  <c r="H422" i="26"/>
  <c r="K422" i="26" s="1"/>
  <c r="J422" i="26" s="1"/>
  <c r="H423" i="26"/>
  <c r="K423" i="26" s="1"/>
  <c r="J423" i="26" s="1"/>
  <c r="H424" i="26"/>
  <c r="K424" i="26" s="1"/>
  <c r="J424" i="26" s="1"/>
  <c r="H425" i="26"/>
  <c r="K425" i="26" s="1"/>
  <c r="J425" i="26" s="1"/>
  <c r="H426" i="26"/>
  <c r="K426" i="26" s="1"/>
  <c r="J426" i="26" s="1"/>
  <c r="H427" i="26"/>
  <c r="K427" i="26" s="1"/>
  <c r="J427" i="26" s="1"/>
  <c r="H418" i="26"/>
  <c r="K418" i="26" s="1"/>
  <c r="J418" i="26" s="1"/>
  <c r="J428" i="26" l="1"/>
  <c r="L403" i="26"/>
  <c r="L404" i="26"/>
  <c r="L405" i="26"/>
  <c r="L402" i="26"/>
  <c r="L395" i="26"/>
  <c r="L394" i="26"/>
  <c r="L387" i="26"/>
  <c r="L388" i="26"/>
  <c r="L389" i="26"/>
  <c r="L390" i="26"/>
  <c r="L386" i="26"/>
  <c r="L382" i="26"/>
  <c r="L381" i="26"/>
  <c r="L383" i="26"/>
  <c r="L384" i="26"/>
  <c r="L385" i="26"/>
  <c r="L391" i="26"/>
  <c r="L392" i="26"/>
  <c r="L393" i="26"/>
  <c r="L397" i="26"/>
  <c r="L398" i="26"/>
  <c r="L399" i="26"/>
  <c r="L400" i="26"/>
  <c r="L401" i="26"/>
  <c r="L406" i="26"/>
  <c r="L408" i="26"/>
  <c r="L409" i="26"/>
  <c r="L410" i="26"/>
  <c r="L412" i="26"/>
  <c r="L380" i="26"/>
  <c r="H381" i="26"/>
  <c r="K381" i="26" s="1"/>
  <c r="J381" i="26" s="1"/>
  <c r="H382" i="26"/>
  <c r="K382" i="26" s="1"/>
  <c r="J382" i="26" s="1"/>
  <c r="H383" i="26"/>
  <c r="K383" i="26" s="1"/>
  <c r="J383" i="26" s="1"/>
  <c r="H384" i="26"/>
  <c r="K384" i="26" s="1"/>
  <c r="J384" i="26" s="1"/>
  <c r="H385" i="26"/>
  <c r="K385" i="26" s="1"/>
  <c r="J385" i="26" s="1"/>
  <c r="H386" i="26"/>
  <c r="K386" i="26" s="1"/>
  <c r="J386" i="26" s="1"/>
  <c r="H387" i="26"/>
  <c r="K387" i="26" s="1"/>
  <c r="J387" i="26" s="1"/>
  <c r="H388" i="26"/>
  <c r="K388" i="26" s="1"/>
  <c r="J388" i="26" s="1"/>
  <c r="H389" i="26"/>
  <c r="K389" i="26" s="1"/>
  <c r="J389" i="26" s="1"/>
  <c r="H390" i="26"/>
  <c r="K390" i="26" s="1"/>
  <c r="J390" i="26" s="1"/>
  <c r="H391" i="26"/>
  <c r="K391" i="26" s="1"/>
  <c r="J391" i="26" s="1"/>
  <c r="H392" i="26"/>
  <c r="K392" i="26" s="1"/>
  <c r="J392" i="26" s="1"/>
  <c r="H393" i="26"/>
  <c r="K393" i="26" s="1"/>
  <c r="J393" i="26" s="1"/>
  <c r="H394" i="26"/>
  <c r="K394" i="26" s="1"/>
  <c r="J394" i="26" s="1"/>
  <c r="H395" i="26"/>
  <c r="K395" i="26" s="1"/>
  <c r="J395" i="26" s="1"/>
  <c r="H397" i="26"/>
  <c r="K397" i="26" s="1"/>
  <c r="J397" i="26" s="1"/>
  <c r="H398" i="26"/>
  <c r="K398" i="26" s="1"/>
  <c r="J398" i="26" s="1"/>
  <c r="H399" i="26"/>
  <c r="K399" i="26" s="1"/>
  <c r="J399" i="26" s="1"/>
  <c r="H400" i="26"/>
  <c r="K400" i="26" s="1"/>
  <c r="J400" i="26" s="1"/>
  <c r="H401" i="26"/>
  <c r="K401" i="26" s="1"/>
  <c r="J401" i="26" s="1"/>
  <c r="H402" i="26"/>
  <c r="K402" i="26" s="1"/>
  <c r="J402" i="26" s="1"/>
  <c r="H403" i="26"/>
  <c r="K403" i="26" s="1"/>
  <c r="J403" i="26" s="1"/>
  <c r="H404" i="26"/>
  <c r="K404" i="26" s="1"/>
  <c r="J404" i="26" s="1"/>
  <c r="H405" i="26"/>
  <c r="K405" i="26" s="1"/>
  <c r="J405" i="26" s="1"/>
  <c r="H406" i="26"/>
  <c r="K406" i="26" s="1"/>
  <c r="J406" i="26" s="1"/>
  <c r="H408" i="26"/>
  <c r="K408" i="26" s="1"/>
  <c r="J408" i="26" s="1"/>
  <c r="H409" i="26"/>
  <c r="K409" i="26" s="1"/>
  <c r="J409" i="26" s="1"/>
  <c r="H410" i="26"/>
  <c r="K410" i="26" s="1"/>
  <c r="J410" i="26" s="1"/>
  <c r="H412" i="26"/>
  <c r="K412" i="26" s="1"/>
  <c r="J412" i="26" s="1"/>
  <c r="H380" i="26"/>
  <c r="K380" i="26" s="1"/>
  <c r="J380" i="26" s="1"/>
  <c r="H359" i="26"/>
  <c r="K359" i="26" s="1"/>
  <c r="J359" i="26" s="1"/>
  <c r="L339" i="26"/>
  <c r="L340" i="26"/>
  <c r="L341" i="26"/>
  <c r="L342" i="26"/>
  <c r="L343" i="26"/>
  <c r="L338" i="26"/>
  <c r="L325" i="26"/>
  <c r="L326" i="26"/>
  <c r="L327" i="26"/>
  <c r="L328" i="26"/>
  <c r="L329" i="26"/>
  <c r="L330" i="26"/>
  <c r="L331" i="26"/>
  <c r="L332" i="26"/>
  <c r="L333" i="26"/>
  <c r="L344" i="26"/>
  <c r="L345" i="26"/>
  <c r="L347" i="26"/>
  <c r="L348" i="26"/>
  <c r="L349" i="26"/>
  <c r="L350" i="26"/>
  <c r="L351" i="26"/>
  <c r="H325" i="26"/>
  <c r="K325" i="26" s="1"/>
  <c r="J325" i="26" s="1"/>
  <c r="H326" i="26"/>
  <c r="K326" i="26" s="1"/>
  <c r="J326" i="26" s="1"/>
  <c r="H327" i="26"/>
  <c r="K327" i="26" s="1"/>
  <c r="J327" i="26" s="1"/>
  <c r="H328" i="26"/>
  <c r="K328" i="26" s="1"/>
  <c r="J328" i="26" s="1"/>
  <c r="H329" i="26"/>
  <c r="K329" i="26" s="1"/>
  <c r="J329" i="26" s="1"/>
  <c r="H330" i="26"/>
  <c r="K330" i="26" s="1"/>
  <c r="J330" i="26" s="1"/>
  <c r="H331" i="26"/>
  <c r="K331" i="26" s="1"/>
  <c r="J331" i="26" s="1"/>
  <c r="H332" i="26"/>
  <c r="K332" i="26" s="1"/>
  <c r="J332" i="26" s="1"/>
  <c r="H333" i="26"/>
  <c r="K333" i="26" s="1"/>
  <c r="J333" i="26" s="1"/>
  <c r="H338" i="26"/>
  <c r="K338" i="26" s="1"/>
  <c r="J338" i="26" s="1"/>
  <c r="H339" i="26"/>
  <c r="K339" i="26" s="1"/>
  <c r="J339" i="26" s="1"/>
  <c r="H340" i="26"/>
  <c r="K340" i="26" s="1"/>
  <c r="J340" i="26" s="1"/>
  <c r="H341" i="26"/>
  <c r="K341" i="26" s="1"/>
  <c r="J341" i="26" s="1"/>
  <c r="H342" i="26"/>
  <c r="K342" i="26" s="1"/>
  <c r="J342" i="26" s="1"/>
  <c r="H343" i="26"/>
  <c r="K343" i="26" s="1"/>
  <c r="J343" i="26" s="1"/>
  <c r="H344" i="26"/>
  <c r="K344" i="26" s="1"/>
  <c r="J344" i="26" s="1"/>
  <c r="H345" i="26"/>
  <c r="K345" i="26" s="1"/>
  <c r="J345" i="26" s="1"/>
  <c r="H347" i="26"/>
  <c r="K347" i="26" s="1"/>
  <c r="J347" i="26" s="1"/>
  <c r="H348" i="26"/>
  <c r="K348" i="26" s="1"/>
  <c r="J348" i="26" s="1"/>
  <c r="H349" i="26"/>
  <c r="K349" i="26" s="1"/>
  <c r="J349" i="26" s="1"/>
  <c r="H350" i="26"/>
  <c r="K350" i="26" s="1"/>
  <c r="J350" i="26" s="1"/>
  <c r="H351" i="26"/>
  <c r="K351" i="26" s="1"/>
  <c r="J351" i="26" s="1"/>
  <c r="L324" i="26"/>
  <c r="H324" i="26"/>
  <c r="K324" i="26" s="1"/>
  <c r="J324" i="26" s="1"/>
  <c r="L318" i="26"/>
  <c r="L312" i="26"/>
  <c r="L300" i="26"/>
  <c r="L301" i="26"/>
  <c r="L302" i="26"/>
  <c r="L303" i="26"/>
  <c r="L304" i="26"/>
  <c r="L305" i="26"/>
  <c r="L306" i="26"/>
  <c r="L307" i="26"/>
  <c r="L308" i="26"/>
  <c r="L309" i="26"/>
  <c r="L310" i="26"/>
  <c r="L311" i="26"/>
  <c r="L313" i="26"/>
  <c r="L314" i="26"/>
  <c r="L315" i="26"/>
  <c r="L316" i="26"/>
  <c r="L317" i="26"/>
  <c r="H318" i="26"/>
  <c r="K318" i="26" s="1"/>
  <c r="J318" i="26" s="1"/>
  <c r="H300" i="26"/>
  <c r="K300" i="26" s="1"/>
  <c r="J300" i="26" s="1"/>
  <c r="H301" i="26"/>
  <c r="K301" i="26" s="1"/>
  <c r="J301" i="26" s="1"/>
  <c r="H302" i="26"/>
  <c r="K302" i="26" s="1"/>
  <c r="J302" i="26" s="1"/>
  <c r="H303" i="26"/>
  <c r="K303" i="26" s="1"/>
  <c r="J303" i="26" s="1"/>
  <c r="H304" i="26"/>
  <c r="K304" i="26" s="1"/>
  <c r="J304" i="26" s="1"/>
  <c r="H305" i="26"/>
  <c r="K305" i="26" s="1"/>
  <c r="J305" i="26" s="1"/>
  <c r="H306" i="26"/>
  <c r="K306" i="26" s="1"/>
  <c r="J306" i="26" s="1"/>
  <c r="H307" i="26"/>
  <c r="K307" i="26" s="1"/>
  <c r="J307" i="26" s="1"/>
  <c r="H308" i="26"/>
  <c r="K308" i="26" s="1"/>
  <c r="J308" i="26" s="1"/>
  <c r="H309" i="26"/>
  <c r="K309" i="26" s="1"/>
  <c r="J309" i="26" s="1"/>
  <c r="H310" i="26"/>
  <c r="K310" i="26" s="1"/>
  <c r="J310" i="26" s="1"/>
  <c r="H311" i="26"/>
  <c r="K311" i="26" s="1"/>
  <c r="J311" i="26" s="1"/>
  <c r="J312" i="26"/>
  <c r="H313" i="26"/>
  <c r="K313" i="26" s="1"/>
  <c r="J313" i="26" s="1"/>
  <c r="H314" i="26"/>
  <c r="K314" i="26" s="1"/>
  <c r="J314" i="26" s="1"/>
  <c r="H315" i="26"/>
  <c r="K315" i="26" s="1"/>
  <c r="J315" i="26" s="1"/>
  <c r="H316" i="26"/>
  <c r="K316" i="26" s="1"/>
  <c r="J316" i="26" s="1"/>
  <c r="H317" i="26"/>
  <c r="K317" i="26" s="1"/>
  <c r="J317" i="26" s="1"/>
  <c r="L299" i="26"/>
  <c r="H299" i="26"/>
  <c r="K299" i="26" s="1"/>
  <c r="J299" i="26" s="1"/>
  <c r="L285" i="26"/>
  <c r="L286" i="26"/>
  <c r="L287" i="26"/>
  <c r="L288" i="26"/>
  <c r="L289" i="26"/>
  <c r="L290" i="26"/>
  <c r="L291" i="26"/>
  <c r="L292" i="26"/>
  <c r="L293" i="26"/>
  <c r="L294" i="26"/>
  <c r="L295" i="26"/>
  <c r="L296" i="26"/>
  <c r="H285" i="26"/>
  <c r="K285" i="26" s="1"/>
  <c r="J285" i="26" s="1"/>
  <c r="H286" i="26"/>
  <c r="K286" i="26" s="1"/>
  <c r="J286" i="26" s="1"/>
  <c r="H287" i="26"/>
  <c r="K287" i="26" s="1"/>
  <c r="J287" i="26" s="1"/>
  <c r="H288" i="26"/>
  <c r="K288" i="26" s="1"/>
  <c r="J288" i="26" s="1"/>
  <c r="H289" i="26"/>
  <c r="K289" i="26" s="1"/>
  <c r="J289" i="26" s="1"/>
  <c r="H290" i="26"/>
  <c r="K290" i="26" s="1"/>
  <c r="J290" i="26" s="1"/>
  <c r="H291" i="26"/>
  <c r="K291" i="26" s="1"/>
  <c r="J291" i="26" s="1"/>
  <c r="H292" i="26"/>
  <c r="K292" i="26" s="1"/>
  <c r="J292" i="26" s="1"/>
  <c r="H293" i="26"/>
  <c r="K293" i="26" s="1"/>
  <c r="J293" i="26" s="1"/>
  <c r="H294" i="26"/>
  <c r="K294" i="26" s="1"/>
  <c r="J294" i="26" s="1"/>
  <c r="H295" i="26"/>
  <c r="K295" i="26" s="1"/>
  <c r="J295" i="26" s="1"/>
  <c r="H296" i="26"/>
  <c r="K296" i="26" s="1"/>
  <c r="J296" i="26" s="1"/>
  <c r="L284" i="26" l="1"/>
  <c r="H284" i="26"/>
  <c r="K284" i="26" l="1"/>
  <c r="H319" i="26"/>
  <c r="L263" i="26"/>
  <c r="L264" i="26"/>
  <c r="L262" i="26"/>
  <c r="L261" i="26"/>
  <c r="L265" i="26"/>
  <c r="L266" i="26"/>
  <c r="L267" i="26"/>
  <c r="L268" i="26"/>
  <c r="L269" i="26"/>
  <c r="L270" i="26"/>
  <c r="L271" i="26"/>
  <c r="L272" i="26"/>
  <c r="L273" i="26"/>
  <c r="L274" i="26"/>
  <c r="L275" i="26"/>
  <c r="L276" i="26"/>
  <c r="H261" i="26"/>
  <c r="K261" i="26" s="1"/>
  <c r="J261" i="26" s="1"/>
  <c r="H262" i="26"/>
  <c r="K262" i="26" s="1"/>
  <c r="J262" i="26" s="1"/>
  <c r="H263" i="26"/>
  <c r="K263" i="26" s="1"/>
  <c r="J263" i="26" s="1"/>
  <c r="H264" i="26"/>
  <c r="K264" i="26" s="1"/>
  <c r="J264" i="26" s="1"/>
  <c r="H265" i="26"/>
  <c r="K265" i="26" s="1"/>
  <c r="J265" i="26" s="1"/>
  <c r="H266" i="26"/>
  <c r="K266" i="26" s="1"/>
  <c r="J266" i="26" s="1"/>
  <c r="H267" i="26"/>
  <c r="K267" i="26" s="1"/>
  <c r="J267" i="26" s="1"/>
  <c r="H268" i="26"/>
  <c r="K268" i="26" s="1"/>
  <c r="J268" i="26" s="1"/>
  <c r="H269" i="26"/>
  <c r="K269" i="26" s="1"/>
  <c r="J269" i="26" s="1"/>
  <c r="H270" i="26"/>
  <c r="K270" i="26" s="1"/>
  <c r="J270" i="26" s="1"/>
  <c r="H271" i="26"/>
  <c r="K271" i="26" s="1"/>
  <c r="J271" i="26" s="1"/>
  <c r="H272" i="26"/>
  <c r="K272" i="26" s="1"/>
  <c r="J272" i="26" s="1"/>
  <c r="H273" i="26"/>
  <c r="K273" i="26" s="1"/>
  <c r="J273" i="26" s="1"/>
  <c r="H274" i="26"/>
  <c r="K274" i="26" s="1"/>
  <c r="J274" i="26" s="1"/>
  <c r="H275" i="26"/>
  <c r="K275" i="26" s="1"/>
  <c r="J275" i="26" s="1"/>
  <c r="H276" i="26"/>
  <c r="K276" i="26" s="1"/>
  <c r="J276" i="26" s="1"/>
  <c r="L260" i="26"/>
  <c r="H260" i="26"/>
  <c r="K260" i="26" s="1"/>
  <c r="J260" i="26" s="1"/>
  <c r="L254" i="26"/>
  <c r="L253" i="26"/>
  <c r="L250" i="26"/>
  <c r="L251" i="26"/>
  <c r="L252" i="26"/>
  <c r="H250" i="26"/>
  <c r="K250" i="26" s="1"/>
  <c r="J250" i="26" s="1"/>
  <c r="H251" i="26"/>
  <c r="K251" i="26" s="1"/>
  <c r="J251" i="26" s="1"/>
  <c r="H252" i="26"/>
  <c r="K252" i="26" s="1"/>
  <c r="J252" i="26" s="1"/>
  <c r="H253" i="26"/>
  <c r="K253" i="26" s="1"/>
  <c r="J253" i="26" s="1"/>
  <c r="H254" i="26"/>
  <c r="K254" i="26" s="1"/>
  <c r="J254" i="26" s="1"/>
  <c r="L249" i="26"/>
  <c r="H249" i="26"/>
  <c r="K249" i="26" s="1"/>
  <c r="J249" i="26" s="1"/>
  <c r="J284" i="26" l="1"/>
  <c r="J319" i="26" s="1"/>
  <c r="K319" i="26"/>
  <c r="L224" i="26"/>
  <c r="L225" i="26"/>
  <c r="L226" i="26"/>
  <c r="L227" i="26"/>
  <c r="L228" i="26"/>
  <c r="L229" i="26"/>
  <c r="L230" i="26"/>
  <c r="L231" i="26"/>
  <c r="L232" i="26"/>
  <c r="L233" i="26"/>
  <c r="L234" i="26"/>
  <c r="L235" i="26"/>
  <c r="L236" i="26"/>
  <c r="L237" i="26"/>
  <c r="L239" i="26"/>
  <c r="L240" i="26"/>
  <c r="L241" i="26"/>
  <c r="H224" i="26"/>
  <c r="K224" i="26" s="1"/>
  <c r="J224" i="26" s="1"/>
  <c r="H225" i="26"/>
  <c r="K225" i="26" s="1"/>
  <c r="J225" i="26" s="1"/>
  <c r="H226" i="26"/>
  <c r="K226" i="26" s="1"/>
  <c r="J226" i="26" s="1"/>
  <c r="H227" i="26"/>
  <c r="K227" i="26" s="1"/>
  <c r="J227" i="26" s="1"/>
  <c r="H228" i="26"/>
  <c r="K228" i="26" s="1"/>
  <c r="J228" i="26" s="1"/>
  <c r="H229" i="26"/>
  <c r="K229" i="26" s="1"/>
  <c r="J229" i="26" s="1"/>
  <c r="H230" i="26"/>
  <c r="K230" i="26" s="1"/>
  <c r="J230" i="26" s="1"/>
  <c r="H231" i="26"/>
  <c r="K231" i="26" s="1"/>
  <c r="J231" i="26" s="1"/>
  <c r="H232" i="26"/>
  <c r="K232" i="26" s="1"/>
  <c r="J232" i="26" s="1"/>
  <c r="H233" i="26"/>
  <c r="K233" i="26" s="1"/>
  <c r="J233" i="26" s="1"/>
  <c r="H234" i="26"/>
  <c r="K234" i="26" s="1"/>
  <c r="J234" i="26" s="1"/>
  <c r="H235" i="26"/>
  <c r="K235" i="26" s="1"/>
  <c r="J235" i="26" s="1"/>
  <c r="H236" i="26"/>
  <c r="K236" i="26" s="1"/>
  <c r="J236" i="26" s="1"/>
  <c r="H237" i="26"/>
  <c r="K237" i="26" s="1"/>
  <c r="J237" i="26" s="1"/>
  <c r="H238" i="26"/>
  <c r="H239" i="26"/>
  <c r="K239" i="26" s="1"/>
  <c r="J239" i="26" s="1"/>
  <c r="H240" i="26"/>
  <c r="K240" i="26" s="1"/>
  <c r="J240" i="26" s="1"/>
  <c r="H241" i="26"/>
  <c r="K241" i="26" s="1"/>
  <c r="J241" i="26" s="1"/>
  <c r="L223" i="26"/>
  <c r="H223" i="26"/>
  <c r="K223" i="26" s="1"/>
  <c r="J223" i="26" s="1"/>
  <c r="L215" i="26"/>
  <c r="H215" i="26"/>
  <c r="K215" i="26" s="1"/>
  <c r="J215" i="26" s="1"/>
  <c r="L214" i="26"/>
  <c r="H214" i="26"/>
  <c r="K214" i="26" s="1"/>
  <c r="L199" i="26"/>
  <c r="L133" i="26"/>
  <c r="L134" i="26"/>
  <c r="L135" i="26"/>
  <c r="L136" i="26"/>
  <c r="L137" i="26"/>
  <c r="L138" i="26"/>
  <c r="L139" i="26"/>
  <c r="L140" i="26"/>
  <c r="L141" i="26"/>
  <c r="L142" i="26"/>
  <c r="L143" i="26"/>
  <c r="L144" i="26"/>
  <c r="L145" i="26"/>
  <c r="L146" i="26"/>
  <c r="L147" i="26"/>
  <c r="L148" i="26"/>
  <c r="L149" i="26"/>
  <c r="L150" i="26"/>
  <c r="L151" i="26"/>
  <c r="L152" i="26"/>
  <c r="L153" i="26"/>
  <c r="L154" i="26"/>
  <c r="L155" i="26"/>
  <c r="L156" i="26"/>
  <c r="L157" i="26"/>
  <c r="L158" i="26"/>
  <c r="L159" i="26"/>
  <c r="L160" i="26"/>
  <c r="L161" i="26"/>
  <c r="L162" i="26"/>
  <c r="L163" i="26"/>
  <c r="L164" i="26"/>
  <c r="L165" i="26"/>
  <c r="L166" i="26"/>
  <c r="L167" i="26"/>
  <c r="L168" i="26"/>
  <c r="L169" i="26"/>
  <c r="L170" i="26"/>
  <c r="L171" i="26"/>
  <c r="L172" i="26"/>
  <c r="L173" i="26"/>
  <c r="L174" i="26"/>
  <c r="L175" i="26"/>
  <c r="L176" i="26"/>
  <c r="L177" i="26"/>
  <c r="L178" i="26"/>
  <c r="L179" i="26"/>
  <c r="L180" i="26"/>
  <c r="L181" i="26"/>
  <c r="L182" i="26"/>
  <c r="L183" i="26"/>
  <c r="L184" i="26"/>
  <c r="L185" i="26"/>
  <c r="L186" i="26"/>
  <c r="L187" i="26"/>
  <c r="L188" i="26"/>
  <c r="L189" i="26"/>
  <c r="L190" i="26"/>
  <c r="L191" i="26"/>
  <c r="L192" i="26"/>
  <c r="L193" i="26"/>
  <c r="L194" i="26"/>
  <c r="L195" i="26"/>
  <c r="L196" i="26"/>
  <c r="L197" i="26"/>
  <c r="L198" i="26"/>
  <c r="L200" i="26"/>
  <c r="L201" i="26"/>
  <c r="L202" i="26"/>
  <c r="L203" i="26"/>
  <c r="L204" i="26"/>
  <c r="L205" i="26"/>
  <c r="L132" i="26"/>
  <c r="H133" i="26"/>
  <c r="K133" i="26" s="1"/>
  <c r="J133" i="26" s="1"/>
  <c r="H134" i="26"/>
  <c r="K134" i="26" s="1"/>
  <c r="J134" i="26" s="1"/>
  <c r="H135" i="26"/>
  <c r="K135" i="26" s="1"/>
  <c r="J135" i="26" s="1"/>
  <c r="H136" i="26"/>
  <c r="H137" i="26"/>
  <c r="K137" i="26" s="1"/>
  <c r="J137" i="26" s="1"/>
  <c r="H138" i="26"/>
  <c r="K138" i="26" s="1"/>
  <c r="J138" i="26" s="1"/>
  <c r="H139" i="26"/>
  <c r="K139" i="26" s="1"/>
  <c r="J139" i="26" s="1"/>
  <c r="H140" i="26"/>
  <c r="K140" i="26" s="1"/>
  <c r="J140" i="26" s="1"/>
  <c r="H141" i="26"/>
  <c r="K141" i="26" s="1"/>
  <c r="J141" i="26" s="1"/>
  <c r="H142" i="26"/>
  <c r="K142" i="26" s="1"/>
  <c r="J142" i="26" s="1"/>
  <c r="H143" i="26"/>
  <c r="K143" i="26" s="1"/>
  <c r="J143" i="26" s="1"/>
  <c r="H144" i="26"/>
  <c r="K144" i="26" s="1"/>
  <c r="J144" i="26" s="1"/>
  <c r="H145" i="26"/>
  <c r="K145" i="26" s="1"/>
  <c r="J145" i="26" s="1"/>
  <c r="H146" i="26"/>
  <c r="K146" i="26" s="1"/>
  <c r="J146" i="26" s="1"/>
  <c r="H147" i="26"/>
  <c r="K147" i="26" s="1"/>
  <c r="J147" i="26" s="1"/>
  <c r="H148" i="26"/>
  <c r="K148" i="26" s="1"/>
  <c r="J148" i="26" s="1"/>
  <c r="H149" i="26"/>
  <c r="K149" i="26" s="1"/>
  <c r="J149" i="26" s="1"/>
  <c r="H150" i="26"/>
  <c r="K150" i="26" s="1"/>
  <c r="J150" i="26" s="1"/>
  <c r="H151" i="26"/>
  <c r="K151" i="26" s="1"/>
  <c r="J151" i="26" s="1"/>
  <c r="H152" i="26"/>
  <c r="K152" i="26" s="1"/>
  <c r="J152" i="26" s="1"/>
  <c r="H153" i="26"/>
  <c r="K153" i="26" s="1"/>
  <c r="J153" i="26" s="1"/>
  <c r="H154" i="26"/>
  <c r="K154" i="26" s="1"/>
  <c r="J154" i="26" s="1"/>
  <c r="H155" i="26"/>
  <c r="K155" i="26" s="1"/>
  <c r="J155" i="26" s="1"/>
  <c r="H156" i="26"/>
  <c r="K156" i="26" s="1"/>
  <c r="J156" i="26" s="1"/>
  <c r="H157" i="26"/>
  <c r="K157" i="26" s="1"/>
  <c r="J157" i="26" s="1"/>
  <c r="H158" i="26"/>
  <c r="K158" i="26" s="1"/>
  <c r="J158" i="26" s="1"/>
  <c r="H159" i="26"/>
  <c r="K159" i="26" s="1"/>
  <c r="J159" i="26" s="1"/>
  <c r="H160" i="26"/>
  <c r="K160" i="26" s="1"/>
  <c r="J160" i="26" s="1"/>
  <c r="H161" i="26"/>
  <c r="K161" i="26" s="1"/>
  <c r="J161" i="26" s="1"/>
  <c r="H162" i="26"/>
  <c r="K162" i="26" s="1"/>
  <c r="J162" i="26" s="1"/>
  <c r="H163" i="26"/>
  <c r="K163" i="26" s="1"/>
  <c r="J163" i="26" s="1"/>
  <c r="H164" i="26"/>
  <c r="K164" i="26" s="1"/>
  <c r="J164" i="26" s="1"/>
  <c r="H165" i="26"/>
  <c r="K165" i="26" s="1"/>
  <c r="J165" i="26" s="1"/>
  <c r="H166" i="26"/>
  <c r="K166" i="26" s="1"/>
  <c r="J166" i="26" s="1"/>
  <c r="H167" i="26"/>
  <c r="K167" i="26" s="1"/>
  <c r="J167" i="26" s="1"/>
  <c r="H168" i="26"/>
  <c r="K168" i="26" s="1"/>
  <c r="J168" i="26" s="1"/>
  <c r="H169" i="26"/>
  <c r="K169" i="26" s="1"/>
  <c r="J169" i="26" s="1"/>
  <c r="H170" i="26"/>
  <c r="K170" i="26" s="1"/>
  <c r="J170" i="26" s="1"/>
  <c r="H171" i="26"/>
  <c r="K171" i="26" s="1"/>
  <c r="J171" i="26" s="1"/>
  <c r="H172" i="26"/>
  <c r="K172" i="26" s="1"/>
  <c r="J172" i="26" s="1"/>
  <c r="H173" i="26"/>
  <c r="K173" i="26" s="1"/>
  <c r="J173" i="26" s="1"/>
  <c r="H174" i="26"/>
  <c r="K174" i="26" s="1"/>
  <c r="J174" i="26" s="1"/>
  <c r="H175" i="26"/>
  <c r="K175" i="26" s="1"/>
  <c r="J175" i="26" s="1"/>
  <c r="H176" i="26"/>
  <c r="K176" i="26" s="1"/>
  <c r="J176" i="26" s="1"/>
  <c r="H177" i="26"/>
  <c r="K177" i="26" s="1"/>
  <c r="J177" i="26" s="1"/>
  <c r="H178" i="26"/>
  <c r="K178" i="26" s="1"/>
  <c r="J178" i="26" s="1"/>
  <c r="H179" i="26"/>
  <c r="K179" i="26" s="1"/>
  <c r="J179" i="26" s="1"/>
  <c r="H180" i="26"/>
  <c r="K180" i="26" s="1"/>
  <c r="J180" i="26" s="1"/>
  <c r="H181" i="26"/>
  <c r="K181" i="26" s="1"/>
  <c r="J181" i="26" s="1"/>
  <c r="H182" i="26"/>
  <c r="K182" i="26" s="1"/>
  <c r="J182" i="26" s="1"/>
  <c r="H183" i="26"/>
  <c r="K183" i="26" s="1"/>
  <c r="J183" i="26" s="1"/>
  <c r="H184" i="26"/>
  <c r="K184" i="26" s="1"/>
  <c r="J184" i="26" s="1"/>
  <c r="H185" i="26"/>
  <c r="K185" i="26" s="1"/>
  <c r="J185" i="26" s="1"/>
  <c r="H186" i="26"/>
  <c r="K186" i="26" s="1"/>
  <c r="J186" i="26" s="1"/>
  <c r="H187" i="26"/>
  <c r="K187" i="26" s="1"/>
  <c r="J187" i="26" s="1"/>
  <c r="K188" i="26"/>
  <c r="J188" i="26" s="1"/>
  <c r="H189" i="26"/>
  <c r="K189" i="26" s="1"/>
  <c r="J189" i="26" s="1"/>
  <c r="H190" i="26"/>
  <c r="K190" i="26" s="1"/>
  <c r="J190" i="26" s="1"/>
  <c r="H191" i="26"/>
  <c r="K191" i="26" s="1"/>
  <c r="J191" i="26" s="1"/>
  <c r="H192" i="26"/>
  <c r="K192" i="26" s="1"/>
  <c r="J192" i="26" s="1"/>
  <c r="H193" i="26"/>
  <c r="K193" i="26" s="1"/>
  <c r="J193" i="26" s="1"/>
  <c r="H194" i="26"/>
  <c r="K194" i="26" s="1"/>
  <c r="J194" i="26" s="1"/>
  <c r="H195" i="26"/>
  <c r="K195" i="26" s="1"/>
  <c r="J195" i="26" s="1"/>
  <c r="H196" i="26"/>
  <c r="K196" i="26" s="1"/>
  <c r="J196" i="26" s="1"/>
  <c r="H197" i="26"/>
  <c r="K197" i="26" s="1"/>
  <c r="J197" i="26" s="1"/>
  <c r="H198" i="26"/>
  <c r="K198" i="26" s="1"/>
  <c r="J198" i="26" s="1"/>
  <c r="H199" i="26"/>
  <c r="K199" i="26" s="1"/>
  <c r="J199" i="26" s="1"/>
  <c r="H200" i="26"/>
  <c r="K200" i="26" s="1"/>
  <c r="J200" i="26" s="1"/>
  <c r="H201" i="26"/>
  <c r="K201" i="26" s="1"/>
  <c r="J201" i="26" s="1"/>
  <c r="H202" i="26"/>
  <c r="K202" i="26" s="1"/>
  <c r="J202" i="26" s="1"/>
  <c r="H203" i="26"/>
  <c r="K203" i="26" s="1"/>
  <c r="J203" i="26" s="1"/>
  <c r="H204" i="26"/>
  <c r="K204" i="26" s="1"/>
  <c r="J204" i="26" s="1"/>
  <c r="H205" i="26"/>
  <c r="K205" i="26" s="1"/>
  <c r="J205" i="26" s="1"/>
  <c r="H132" i="26"/>
  <c r="L91" i="26"/>
  <c r="L92" i="26"/>
  <c r="L93" i="26"/>
  <c r="L94" i="26"/>
  <c r="L95" i="26"/>
  <c r="L96" i="26"/>
  <c r="L97" i="26"/>
  <c r="L98" i="26"/>
  <c r="L99" i="26"/>
  <c r="L100" i="26"/>
  <c r="L101" i="26"/>
  <c r="L102" i="26"/>
  <c r="L103" i="26"/>
  <c r="L104" i="26"/>
  <c r="L105" i="26"/>
  <c r="L106" i="26"/>
  <c r="L107" i="26"/>
  <c r="L108" i="26"/>
  <c r="L109" i="26"/>
  <c r="L110" i="26"/>
  <c r="L111" i="26"/>
  <c r="L112" i="26"/>
  <c r="L113" i="26"/>
  <c r="L116" i="26"/>
  <c r="L117" i="26"/>
  <c r="L118" i="26"/>
  <c r="L119" i="26"/>
  <c r="L120" i="26"/>
  <c r="L122" i="26"/>
  <c r="L123" i="26"/>
  <c r="L124" i="26"/>
  <c r="L125" i="26"/>
  <c r="L90" i="26"/>
  <c r="H91" i="26"/>
  <c r="K91" i="26" s="1"/>
  <c r="J91" i="26" s="1"/>
  <c r="K92" i="26"/>
  <c r="J92" i="26" s="1"/>
  <c r="H93" i="26"/>
  <c r="K93" i="26" s="1"/>
  <c r="J93" i="26" s="1"/>
  <c r="H94" i="26"/>
  <c r="K94" i="26" s="1"/>
  <c r="J94" i="26" s="1"/>
  <c r="H95" i="26"/>
  <c r="K95" i="26" s="1"/>
  <c r="J95" i="26" s="1"/>
  <c r="H96" i="26"/>
  <c r="K96" i="26" s="1"/>
  <c r="J96" i="26" s="1"/>
  <c r="H97" i="26"/>
  <c r="K97" i="26" s="1"/>
  <c r="J97" i="26" s="1"/>
  <c r="H98" i="26"/>
  <c r="K98" i="26" s="1"/>
  <c r="J98" i="26" s="1"/>
  <c r="H99" i="26"/>
  <c r="K99" i="26" s="1"/>
  <c r="J99" i="26" s="1"/>
  <c r="H100" i="26"/>
  <c r="K100" i="26" s="1"/>
  <c r="J100" i="26" s="1"/>
  <c r="H101" i="26"/>
  <c r="K101" i="26" s="1"/>
  <c r="J101" i="26" s="1"/>
  <c r="H102" i="26"/>
  <c r="K102" i="26" s="1"/>
  <c r="J102" i="26" s="1"/>
  <c r="H103" i="26"/>
  <c r="K103" i="26" s="1"/>
  <c r="J103" i="26" s="1"/>
  <c r="H104" i="26"/>
  <c r="K104" i="26" s="1"/>
  <c r="J104" i="26" s="1"/>
  <c r="H105" i="26"/>
  <c r="K105" i="26" s="1"/>
  <c r="J105" i="26" s="1"/>
  <c r="H106" i="26"/>
  <c r="K106" i="26" s="1"/>
  <c r="J106" i="26" s="1"/>
  <c r="H107" i="26"/>
  <c r="K107" i="26" s="1"/>
  <c r="J107" i="26" s="1"/>
  <c r="H108" i="26"/>
  <c r="K108" i="26" s="1"/>
  <c r="J108" i="26" s="1"/>
  <c r="H109" i="26"/>
  <c r="K109" i="26" s="1"/>
  <c r="J109" i="26" s="1"/>
  <c r="H110" i="26"/>
  <c r="K110" i="26" s="1"/>
  <c r="J110" i="26" s="1"/>
  <c r="H111" i="26"/>
  <c r="K111" i="26" s="1"/>
  <c r="J111" i="26" s="1"/>
  <c r="H112" i="26"/>
  <c r="K112" i="26" s="1"/>
  <c r="J112" i="26" s="1"/>
  <c r="H113" i="26"/>
  <c r="K113" i="26" s="1"/>
  <c r="J113" i="26" s="1"/>
  <c r="H116" i="26"/>
  <c r="K116" i="26" s="1"/>
  <c r="J116" i="26" s="1"/>
  <c r="H117" i="26"/>
  <c r="K117" i="26" s="1"/>
  <c r="J117" i="26" s="1"/>
  <c r="H118" i="26"/>
  <c r="K118" i="26" s="1"/>
  <c r="J118" i="26" s="1"/>
  <c r="H119" i="26"/>
  <c r="K119" i="26" s="1"/>
  <c r="J119" i="26" s="1"/>
  <c r="H120" i="26"/>
  <c r="K120" i="26" s="1"/>
  <c r="J120" i="26" s="1"/>
  <c r="H122" i="26"/>
  <c r="K122" i="26" s="1"/>
  <c r="J122" i="26" s="1"/>
  <c r="H123" i="26"/>
  <c r="K123" i="26" s="1"/>
  <c r="J123" i="26" s="1"/>
  <c r="H124" i="26"/>
  <c r="K124" i="26" s="1"/>
  <c r="J124" i="26" s="1"/>
  <c r="H125" i="26"/>
  <c r="K125" i="26" s="1"/>
  <c r="J125" i="26" s="1"/>
  <c r="H90" i="26"/>
  <c r="L83" i="26"/>
  <c r="L84" i="26"/>
  <c r="H83" i="26"/>
  <c r="K83" i="26" s="1"/>
  <c r="J83" i="26" s="1"/>
  <c r="H84" i="26"/>
  <c r="K84" i="26" s="1"/>
  <c r="J84" i="26" s="1"/>
  <c r="L82" i="26"/>
  <c r="H82" i="26"/>
  <c r="K82" i="26" s="1"/>
  <c r="J82" i="26" s="1"/>
  <c r="H76" i="26"/>
  <c r="K76" i="26" s="1"/>
  <c r="J76" i="26" s="1"/>
  <c r="L76" i="26"/>
  <c r="L75" i="26"/>
  <c r="H75" i="26"/>
  <c r="L44" i="26"/>
  <c r="H39" i="26"/>
  <c r="L39" i="26" s="1"/>
  <c r="L27" i="26"/>
  <c r="L26" i="26"/>
  <c r="H25" i="26"/>
  <c r="K25" i="26" s="1"/>
  <c r="J25" i="26" s="1"/>
  <c r="H26" i="26"/>
  <c r="K26" i="26" s="1"/>
  <c r="J26" i="26" s="1"/>
  <c r="H27" i="26"/>
  <c r="K27" i="26" s="1"/>
  <c r="J27" i="26" s="1"/>
  <c r="H28" i="26"/>
  <c r="K28" i="26" s="1"/>
  <c r="J28" i="26" s="1"/>
  <c r="H29" i="26"/>
  <c r="K29" i="26" s="1"/>
  <c r="J29" i="26" s="1"/>
  <c r="H30" i="26"/>
  <c r="K30" i="26" s="1"/>
  <c r="J30" i="26" s="1"/>
  <c r="H31" i="26"/>
  <c r="K31" i="26" s="1"/>
  <c r="J31" i="26" s="1"/>
  <c r="H32" i="26"/>
  <c r="K32" i="26" s="1"/>
  <c r="J32" i="26" s="1"/>
  <c r="H33" i="26"/>
  <c r="K33" i="26" s="1"/>
  <c r="J33" i="26" s="1"/>
  <c r="H34" i="26"/>
  <c r="K34" i="26" s="1"/>
  <c r="J34" i="26" s="1"/>
  <c r="H35" i="26"/>
  <c r="K35" i="26" s="1"/>
  <c r="J35" i="26" s="1"/>
  <c r="H36" i="26"/>
  <c r="K36" i="26" s="1"/>
  <c r="J36" i="26" s="1"/>
  <c r="H37" i="26"/>
  <c r="K37" i="26" s="1"/>
  <c r="J37" i="26" s="1"/>
  <c r="H38" i="26"/>
  <c r="K38" i="26" s="1"/>
  <c r="J38" i="26" s="1"/>
  <c r="H40" i="26"/>
  <c r="K40" i="26" s="1"/>
  <c r="J40" i="26" s="1"/>
  <c r="H41" i="26"/>
  <c r="K41" i="26" s="1"/>
  <c r="J41" i="26" s="1"/>
  <c r="H42" i="26"/>
  <c r="K42" i="26" s="1"/>
  <c r="J42" i="26" s="1"/>
  <c r="H43" i="26"/>
  <c r="K43" i="26" s="1"/>
  <c r="J43" i="26" s="1"/>
  <c r="H44" i="26"/>
  <c r="K44" i="26" s="1"/>
  <c r="J44" i="26" s="1"/>
  <c r="H45" i="26"/>
  <c r="K45" i="26" s="1"/>
  <c r="J45" i="26" s="1"/>
  <c r="H46" i="26"/>
  <c r="K46" i="26" s="1"/>
  <c r="J46" i="26" s="1"/>
  <c r="H47" i="26"/>
  <c r="K47" i="26" s="1"/>
  <c r="J47" i="26" s="1"/>
  <c r="H48" i="26"/>
  <c r="K48" i="26" s="1"/>
  <c r="J48" i="26" s="1"/>
  <c r="H49" i="26"/>
  <c r="K49" i="26" s="1"/>
  <c r="J49" i="26" s="1"/>
  <c r="H50" i="26"/>
  <c r="K50" i="26" s="1"/>
  <c r="J50" i="26" s="1"/>
  <c r="H51" i="26"/>
  <c r="K51" i="26" s="1"/>
  <c r="J51" i="26" s="1"/>
  <c r="H52" i="26"/>
  <c r="K52" i="26" s="1"/>
  <c r="J52" i="26" s="1"/>
  <c r="H53" i="26"/>
  <c r="K53" i="26" s="1"/>
  <c r="J53" i="26" s="1"/>
  <c r="H24" i="26"/>
  <c r="L25" i="26"/>
  <c r="L28" i="26"/>
  <c r="L29" i="26"/>
  <c r="L30" i="26"/>
  <c r="L31" i="26"/>
  <c r="L32" i="26"/>
  <c r="L33" i="26"/>
  <c r="L34" i="26"/>
  <c r="L35" i="26"/>
  <c r="L36" i="26"/>
  <c r="L37" i="26"/>
  <c r="L38" i="26"/>
  <c r="L40" i="26"/>
  <c r="L41" i="26"/>
  <c r="L42" i="26"/>
  <c r="L43" i="26"/>
  <c r="L45" i="26"/>
  <c r="L46" i="26"/>
  <c r="L47" i="26"/>
  <c r="L48" i="26"/>
  <c r="L49" i="26"/>
  <c r="L50" i="26"/>
  <c r="L51" i="26"/>
  <c r="L52" i="26"/>
  <c r="L53" i="26"/>
  <c r="L24" i="26"/>
  <c r="H11" i="26"/>
  <c r="L11" i="26"/>
  <c r="H12" i="26"/>
  <c r="K12" i="26" s="1"/>
  <c r="J12" i="26" s="1"/>
  <c r="L12" i="26"/>
  <c r="H13" i="26"/>
  <c r="K13" i="26" s="1"/>
  <c r="J13" i="26" s="1"/>
  <c r="L13" i="26"/>
  <c r="H14" i="26"/>
  <c r="K14" i="26" s="1"/>
  <c r="J14" i="26" s="1"/>
  <c r="L14" i="26"/>
  <c r="H15" i="26"/>
  <c r="K15" i="26" s="1"/>
  <c r="J15" i="26" s="1"/>
  <c r="L15" i="26"/>
  <c r="H16" i="26"/>
  <c r="K16" i="26" s="1"/>
  <c r="J16" i="26" s="1"/>
  <c r="L16" i="26"/>
  <c r="H17" i="26"/>
  <c r="K17" i="26" s="1"/>
  <c r="J17" i="26" s="1"/>
  <c r="L17" i="26"/>
  <c r="H18" i="26"/>
  <c r="K18" i="26" s="1"/>
  <c r="J18" i="26" s="1"/>
  <c r="L18" i="26"/>
  <c r="L10" i="26"/>
  <c r="H10" i="26"/>
  <c r="K10" i="26" s="1"/>
  <c r="J10" i="26" s="1"/>
  <c r="H437" i="26"/>
  <c r="H413" i="26"/>
  <c r="H373" i="26"/>
  <c r="H277" i="26"/>
  <c r="K238" i="26" l="1"/>
  <c r="J238" i="26" s="1"/>
  <c r="H207" i="26"/>
  <c r="K90" i="26"/>
  <c r="K126" i="26" s="1"/>
  <c r="H126" i="26"/>
  <c r="K24" i="26"/>
  <c r="J24" i="26" s="1"/>
  <c r="H67" i="26"/>
  <c r="K132" i="26"/>
  <c r="H216" i="26"/>
  <c r="K216" i="26"/>
  <c r="J214" i="26"/>
  <c r="J216" i="26" s="1"/>
  <c r="H242" i="26"/>
  <c r="K136" i="26"/>
  <c r="J136" i="26" s="1"/>
  <c r="H85" i="26"/>
  <c r="H77" i="26"/>
  <c r="K39" i="26"/>
  <c r="J39" i="26" s="1"/>
  <c r="K75" i="26"/>
  <c r="J75" i="26" s="1"/>
  <c r="J77" i="26" s="1"/>
  <c r="H19" i="26"/>
  <c r="K11" i="26"/>
  <c r="J11" i="26" s="1"/>
  <c r="H255" i="26"/>
  <c r="H428" i="26"/>
  <c r="J277" i="26"/>
  <c r="K277" i="26"/>
  <c r="K207" i="26" l="1"/>
  <c r="J90" i="26"/>
  <c r="J126" i="26" s="1"/>
  <c r="J132" i="26"/>
  <c r="K67" i="26"/>
  <c r="K77" i="26"/>
  <c r="J437" i="26"/>
  <c r="K437" i="26"/>
  <c r="K373" i="26"/>
  <c r="J373" i="26"/>
  <c r="K85" i="26"/>
  <c r="J85" i="26"/>
  <c r="K242" i="26"/>
  <c r="J242" i="26"/>
  <c r="J255" i="26"/>
  <c r="K255" i="26"/>
  <c r="J19" i="26"/>
  <c r="K19" i="26"/>
  <c r="K428" i="26"/>
  <c r="K413" i="26"/>
  <c r="J413" i="26"/>
  <c r="J207" i="26" l="1"/>
  <c r="J67" i="26"/>
  <c r="L337" i="26"/>
  <c r="L334" i="26"/>
  <c r="L335" i="26"/>
  <c r="L336" i="26"/>
  <c r="H335" i="26"/>
  <c r="K335" i="26" s="1"/>
  <c r="J335" i="26" s="1"/>
  <c r="H336" i="26"/>
  <c r="K336" i="26" s="1"/>
  <c r="J336" i="26" s="1"/>
  <c r="H334" i="26"/>
  <c r="K334" i="26" s="1"/>
  <c r="H337" i="26"/>
  <c r="H352" i="26" l="1"/>
  <c r="K337" i="26"/>
  <c r="J337" i="26" s="1"/>
  <c r="J334" i="26"/>
  <c r="J352" i="26" l="1"/>
  <c r="K352" i="26"/>
</calcChain>
</file>

<file path=xl/sharedStrings.xml><?xml version="1.0" encoding="utf-8"?>
<sst xmlns="http://schemas.openxmlformats.org/spreadsheetml/2006/main" count="1804" uniqueCount="739">
  <si>
    <t>Lp.</t>
  </si>
  <si>
    <t>Nazwa asortymentu</t>
  </si>
  <si>
    <t>Postać</t>
  </si>
  <si>
    <t>Nr katalogowy</t>
  </si>
  <si>
    <t>j.m.</t>
  </si>
  <si>
    <t>Ilość</t>
  </si>
  <si>
    <t>Stawka VAT</t>
  </si>
  <si>
    <t>Wartość netto</t>
  </si>
  <si>
    <t>Wartość VAT</t>
  </si>
  <si>
    <t>szt.</t>
  </si>
  <si>
    <t>Razem</t>
  </si>
  <si>
    <t>Lp</t>
  </si>
  <si>
    <t>Stawka Vat</t>
  </si>
  <si>
    <t>Cena Brutto</t>
  </si>
  <si>
    <t>Wartość Brutto</t>
  </si>
  <si>
    <t>szt</t>
  </si>
  <si>
    <t>długość 3m</t>
  </si>
  <si>
    <t>Pułapka na próbkę popłuczyn z drzewa oskrzelowego do badań mikrobiologicznych -jałowa (z możliwością włączenia do linii ssaka), z nakrętką zamykającą wchodzącą w skład zestawu</t>
  </si>
  <si>
    <t>pojemność 40 ml</t>
  </si>
  <si>
    <t>op.</t>
  </si>
  <si>
    <t>Nr               katalogowy</t>
  </si>
  <si>
    <t>op</t>
  </si>
  <si>
    <t>kpl.</t>
  </si>
  <si>
    <t>Wartość Netto</t>
  </si>
  <si>
    <t>Cena Netto</t>
  </si>
  <si>
    <t>Linia do próbek gazu w kapnografie końcówka męska-męska długość 3m</t>
  </si>
  <si>
    <t xml:space="preserve">Zestaw przeciw parowaniu optyki laparoskopowej </t>
  </si>
  <si>
    <t xml:space="preserve">Czyściki jednorazowe do narzędzi ok. 5x5cm </t>
  </si>
  <si>
    <t>20ml</t>
  </si>
  <si>
    <t xml:space="preserve">Osłona na kończynę - stokinetka 36,5 x 72 cm z taśmą 9 x 50 cm   </t>
  </si>
  <si>
    <t>OBWÓD ODDECHOWY DWURUROWY, KARBOWANY, DLA DOROSŁYCH rozciągliwy - do aparatu do znieczulenia z dodatkową rozciągliwą rurą i workiem. *</t>
  </si>
  <si>
    <t>Stojak (koszyk z uchwytem na statyw do kroplówek )</t>
  </si>
  <si>
    <t>Wymóg</t>
  </si>
  <si>
    <t>ILOŚĆ</t>
  </si>
  <si>
    <t>6,0-9,0</t>
  </si>
  <si>
    <t>para</t>
  </si>
  <si>
    <t>M-3XL</t>
  </si>
  <si>
    <t>S-XL</t>
  </si>
  <si>
    <t>Zestaw do paracentezy z workiem 8L i igłą Veressa 16G</t>
  </si>
  <si>
    <t>Zestaw do nakłucia jamy opłucnej trzyigłowy dł.igły 80mm</t>
  </si>
  <si>
    <t>Igły do nakłuć mostka z regulowaną dł.1,6 ostrza z uchwytem motylkowym</t>
  </si>
  <si>
    <t>17-18G</t>
  </si>
  <si>
    <t>19x20-38mm</t>
  </si>
  <si>
    <t>20x20-38mm</t>
  </si>
  <si>
    <t>22x20-38mm</t>
  </si>
  <si>
    <t xml:space="preserve">Koreczek do kaniuli j.u., jałowy a 250szt </t>
  </si>
  <si>
    <t xml:space="preserve">Zestawy infuzyjne ze skrzydełkami </t>
  </si>
  <si>
    <t>0,6x19</t>
  </si>
  <si>
    <t>0,7x19</t>
  </si>
  <si>
    <t>0,8x19</t>
  </si>
  <si>
    <t>Szt.</t>
  </si>
  <si>
    <t>Jednorazowe igły iniekcyjne a 100szt.</t>
  </si>
  <si>
    <t>0,45x16mm</t>
  </si>
  <si>
    <t>0,5x25mm</t>
  </si>
  <si>
    <t>Jednorazowe igły iniekcyjne a 100 szt.</t>
  </si>
  <si>
    <t>0,6x30mm</t>
  </si>
  <si>
    <t>0,7x40mm</t>
  </si>
  <si>
    <t>0,8x40mm</t>
  </si>
  <si>
    <t>0,9x40mm</t>
  </si>
  <si>
    <t>1,1x40mm</t>
  </si>
  <si>
    <t>1,2x40mm</t>
  </si>
  <si>
    <t>Igła do PENÓW a 100szt.</t>
  </si>
  <si>
    <t>0,3x8mm</t>
  </si>
  <si>
    <t xml:space="preserve">Zestaw do upustu krwi </t>
  </si>
  <si>
    <t>Maska aerozolowa z nebulizatorem</t>
  </si>
  <si>
    <t>Maska tlenowa z rezerwuarem i drenem dla dorosłych</t>
  </si>
  <si>
    <t>Dren do podawania tlenu</t>
  </si>
  <si>
    <t>min.  200cm</t>
  </si>
  <si>
    <t>dren min. 200cm</t>
  </si>
  <si>
    <t>Rurka ustno-gardłowa j.u. sterylna</t>
  </si>
  <si>
    <t>2/80</t>
  </si>
  <si>
    <t>3/90-100</t>
  </si>
  <si>
    <t>Rurka ustno-gardłowa j.u. sterylna pediatryczna</t>
  </si>
  <si>
    <t>CH9 - CH10</t>
  </si>
  <si>
    <t>CH12</t>
  </si>
  <si>
    <t>CH14 - CH15</t>
  </si>
  <si>
    <t>Jednorazowy dren silikonowy do jamy otrzewnej</t>
  </si>
  <si>
    <t>CH18</t>
  </si>
  <si>
    <t>CH20</t>
  </si>
  <si>
    <t>CH21-22</t>
  </si>
  <si>
    <t>CH24</t>
  </si>
  <si>
    <t>CH26</t>
  </si>
  <si>
    <t>CH 27-28</t>
  </si>
  <si>
    <t>CH30</t>
  </si>
  <si>
    <t>Butelka do odsysania typu REDON sterylna</t>
  </si>
  <si>
    <t>pojemność 150-200ml</t>
  </si>
  <si>
    <t>Dren do odsysania ran typu REDON sterylny</t>
  </si>
  <si>
    <t>8F-18F     długość 700mm-800mm</t>
  </si>
  <si>
    <t>24F</t>
  </si>
  <si>
    <t>Dren do klatki piersiowej opis j.w</t>
  </si>
  <si>
    <t>32F</t>
  </si>
  <si>
    <t>28F</t>
  </si>
  <si>
    <t>Jednorazowy lancet do prób alergicznych a 200szt</t>
  </si>
  <si>
    <t xml:space="preserve">Cewnik Foleya dwudrożny, silikonowany </t>
  </si>
  <si>
    <t>CH6</t>
  </si>
  <si>
    <t xml:space="preserve">               --//--</t>
  </si>
  <si>
    <t>CH10</t>
  </si>
  <si>
    <t>CH14</t>
  </si>
  <si>
    <t>CH16</t>
  </si>
  <si>
    <t>CH22</t>
  </si>
  <si>
    <t>Cewnik Foleya dwudrożny, 100% silikon</t>
  </si>
  <si>
    <t>CH 16-20</t>
  </si>
  <si>
    <t>Cewnik Foleya, trójdrożny, silikonowany</t>
  </si>
  <si>
    <t>Worki do dobowej zbiórki moczu, sterylne z zastawką antyrefluksyjną i odpływem x 10szt</t>
  </si>
  <si>
    <t>pojemność 2l</t>
  </si>
  <si>
    <t>Cewnik urologiczny PEZZER</t>
  </si>
  <si>
    <t>CH28</t>
  </si>
  <si>
    <t>CH8-CH14</t>
  </si>
  <si>
    <t>Sonda żołądkowa j. u.  długość 1500mm z zatyczką</t>
  </si>
  <si>
    <t>CH22-24</t>
  </si>
  <si>
    <t>Sonda żołądkowa j. u. silikonowa z zatyczką</t>
  </si>
  <si>
    <t>Cewnik do odsysania górnych dróg oddechowych długość 400mm</t>
  </si>
  <si>
    <t>Cewnik do odsysania górnych dróg oddechowych długość 600mm</t>
  </si>
  <si>
    <t>Sonda Sengstakena j u</t>
  </si>
  <si>
    <t>CH 18</t>
  </si>
  <si>
    <t>Szyna Kramera metalowa bez pokrycia</t>
  </si>
  <si>
    <t>60x7-8cm</t>
  </si>
  <si>
    <t>80x10cm</t>
  </si>
  <si>
    <t>100x10cm</t>
  </si>
  <si>
    <t>150x10cm</t>
  </si>
  <si>
    <t>Pokrowce na zwłoki *</t>
  </si>
  <si>
    <t xml:space="preserve">40cmx30-35cm    </t>
  </si>
  <si>
    <t xml:space="preserve"> 40-45cmx55-60cm    </t>
  </si>
  <si>
    <t xml:space="preserve"> 30cmx27-28cm   </t>
  </si>
  <si>
    <t>15-16cmx27-30cm</t>
  </si>
  <si>
    <t>rolka</t>
  </si>
  <si>
    <t>55mmx53mm</t>
  </si>
  <si>
    <t>fi50</t>
  </si>
  <si>
    <t>fi 30mm</t>
  </si>
  <si>
    <t>średnica 45x42mm</t>
  </si>
  <si>
    <t>Elektroda do czasowej stymulacji serca</t>
  </si>
  <si>
    <t xml:space="preserve">6F </t>
  </si>
  <si>
    <t>Introduktor REF INT</t>
  </si>
  <si>
    <t xml:space="preserve">7F </t>
  </si>
  <si>
    <t>Papier EKG AsCard A4 z nadrukiem</t>
  </si>
  <si>
    <t xml:space="preserve">112x25 </t>
  </si>
  <si>
    <t>Papier do drukarki do defibrylatora firmy ZOLL</t>
  </si>
  <si>
    <t xml:space="preserve">90x90x200 </t>
  </si>
  <si>
    <t>bl.</t>
  </si>
  <si>
    <t>Papier do KTG HP M1911A</t>
  </si>
  <si>
    <t xml:space="preserve">150x100x150 </t>
  </si>
  <si>
    <t>Papier do Lifepack 11/12</t>
  </si>
  <si>
    <t>Papier do Corometrics 4305 BAO KTG</t>
  </si>
  <si>
    <t xml:space="preserve">152x90x160 </t>
  </si>
  <si>
    <t>Papier do Videoprintera UPP 110 S oryginał</t>
  </si>
  <si>
    <t>110mmx20m</t>
  </si>
  <si>
    <t>Żel do USG</t>
  </si>
  <si>
    <t>500g</t>
  </si>
  <si>
    <t>Papier do Videopromptera UPP 84S oryginał</t>
  </si>
  <si>
    <t>84mmx13,5m</t>
  </si>
  <si>
    <r>
      <t xml:space="preserve">Pochłaniacz dwutlenku węgla w układach oddechowych aparatow do znieczulenia.  </t>
    </r>
    <r>
      <rPr>
        <b/>
        <sz val="8"/>
        <rFont val="Arial"/>
        <family val="2"/>
        <charset val="238"/>
      </rPr>
      <t xml:space="preserve"> </t>
    </r>
  </si>
  <si>
    <t>Kanister poj.5l</t>
  </si>
  <si>
    <t>Papier termiczny do spirometru  x 10szt.*</t>
  </si>
  <si>
    <t>Do pozycji nr 1,2,3 i 4 dołączyć oświadczenie producenta o spełnianiu wymagań zawartych w opisie.</t>
  </si>
  <si>
    <t xml:space="preserve">zawiera 500szt Testów </t>
  </si>
  <si>
    <t>zawiera 500szt. Testów</t>
  </si>
  <si>
    <t>komplet zawiera 12 rolek po 750 etykiet oraz 2 wałki</t>
  </si>
  <si>
    <t>Test mycia mechanicznego typu STF a 100 szt.</t>
  </si>
  <si>
    <t>Test dezynfekcji termicznej typu DES CHECK 93C/10’ a  200 szt.</t>
  </si>
  <si>
    <t>Koperty do dokumentacji dwudniowe /w języku polskim/do sterylizacji</t>
  </si>
  <si>
    <t>ampułka</t>
  </si>
  <si>
    <t>Taśma wskaźnikowa do pary wodnej</t>
  </si>
  <si>
    <t>szer.19mmx50m</t>
  </si>
  <si>
    <t>75cmx75cm</t>
  </si>
  <si>
    <t>100cmx100cm</t>
  </si>
  <si>
    <t>120cmx120cm</t>
  </si>
  <si>
    <t>Rękaw foliowo – papierowy do sterylizacji parowej i EO bez zakładki *</t>
  </si>
  <si>
    <t>100mmx200m</t>
  </si>
  <si>
    <t>150mmx200m</t>
  </si>
  <si>
    <t xml:space="preserve">Rękaw foliowo – papierowy do sterylizacji parowej i EO  z zakładką * </t>
  </si>
  <si>
    <t>250mmx60-85mmx100m</t>
  </si>
  <si>
    <t>Rękaw foliowo – papierowy do sterylizacji parowej i EO z zakładką *</t>
  </si>
  <si>
    <t>300mmx60-85mmx100m</t>
  </si>
  <si>
    <t>400mmx60-85mmx100m</t>
  </si>
  <si>
    <t>150mmx100m</t>
  </si>
  <si>
    <t>Czepek chirurgiczny w kształcie beretu (okrągły), na gumce, a'100szt. Gramatura18-35g/m (większy rozmiar)</t>
  </si>
  <si>
    <t xml:space="preserve">Pojemniki transportowe do próbek badań histopatologicznych z polipropylenu  30ml </t>
  </si>
  <si>
    <t xml:space="preserve">Pojemniki transportowe do próbek badań histopatologicznych z polietylenu 70ml </t>
  </si>
  <si>
    <t xml:space="preserve">Pojemniki transportowe do próbek badań histopatologicznych z polietylenu 500ml </t>
  </si>
  <si>
    <t>Test paskowy do badania pH pochwy a 100szt.</t>
  </si>
  <si>
    <t>pH    4-7</t>
  </si>
  <si>
    <t>Aplikator do wymazów sterylny, pakowny indywidualnie (pałeczka)</t>
  </si>
  <si>
    <t>Staza bezlateksowa wykonana z szerokiego rozciągliwego paska
gumy syntetycznej a 25szt, fabrycznie nadrukwoana przez producenta graficzna instrukcja obsługi dostępna w kolorze różowym lub niebieskim</t>
  </si>
  <si>
    <t xml:space="preserve">Golarki medyczne j.uż  z podwójnym ostrzem </t>
  </si>
  <si>
    <t>Jednorazowe szczotki do chirurgicznego mycia rąk bez detergentu</t>
  </si>
  <si>
    <t>Wzierniki do otoskopu typu Riester j.u 4mm</t>
  </si>
  <si>
    <t>Kołnierz miękki SCHANTZA ROZMIAR S-L</t>
  </si>
  <si>
    <t>Rozmiar S-L</t>
  </si>
  <si>
    <t>200ml</t>
  </si>
  <si>
    <t>Nazwa</t>
  </si>
  <si>
    <t>j.m</t>
  </si>
  <si>
    <t>Kateter do przepłukiwania naczyń krwionośnych</t>
  </si>
  <si>
    <t>4F</t>
  </si>
  <si>
    <t>5F</t>
  </si>
  <si>
    <t>6F</t>
  </si>
  <si>
    <t>2-8F</t>
  </si>
  <si>
    <t>Strzykawka j.u. skalowana co 0,1ml a 100szt.</t>
  </si>
  <si>
    <t>2 ml</t>
  </si>
  <si>
    <t>Strzykawka j.u. skalowana co 0,2ml a 100 szt.</t>
  </si>
  <si>
    <t>5 ml</t>
  </si>
  <si>
    <t>Strzykawka j.u. skalowana co  0,5ml a 100 szt.</t>
  </si>
  <si>
    <t>10 ml</t>
  </si>
  <si>
    <t>50 ml</t>
  </si>
  <si>
    <t>Strzykawka j.u. typu „Janetta” skalowana co 2,0ml</t>
  </si>
  <si>
    <t>100 ml</t>
  </si>
  <si>
    <t>Strzykawka do pomp infuzyjnych – 3 częściowa z gumowym tłokiem Luer-lock skalowana co 0,5ml kompatybilna z pompą strzykawkową MEDIMA S-1</t>
  </si>
  <si>
    <t>Strzykawka do pomp infuzyjnych – 3 częściowa z gumowym tłokiem Luer-lock skalowana co 1,0ml kompatybilna z pompą strzykawk. MEDIMA S-1</t>
  </si>
  <si>
    <t>Strzykawka do pomp infuzyjnych–3 częściowa z gumowym tłokiem Luer-lock do podawania leków światłoczułych,bursztynowa, skalowana co 1,0ml kompatybilna z pompą strzykawk. MEDIMA S-1</t>
  </si>
  <si>
    <t>50ml</t>
  </si>
  <si>
    <t xml:space="preserve">Aparat do przygotowywania i pobierania leków typu Mini Spike </t>
  </si>
  <si>
    <t xml:space="preserve">Jednorazowy przyrząd do przetaczania płynów infuzyjnych </t>
  </si>
  <si>
    <t>Jednorazowy przyrząd do przetaczania płynów infuzyjnych światłoczułych, bursztynowy</t>
  </si>
  <si>
    <t xml:space="preserve">Przedłużacz do pomp infuzyjnych </t>
  </si>
  <si>
    <t>150 cm</t>
  </si>
  <si>
    <t>Przedłużacz do pomp infuzyjnych bursztynowy</t>
  </si>
  <si>
    <t>głębokość nacięcia 1,5-1,8-,2,4mm</t>
  </si>
  <si>
    <t>Pojemnik na odpady medyczne*</t>
  </si>
  <si>
    <t>1L</t>
  </si>
  <si>
    <t>2 L</t>
  </si>
  <si>
    <t>5 L</t>
  </si>
  <si>
    <t>10-11L</t>
  </si>
  <si>
    <t>30 L</t>
  </si>
  <si>
    <t>60 L</t>
  </si>
  <si>
    <t>Szyna palcowa Zimmera aluminiowa pokryta miękką gabką</t>
  </si>
  <si>
    <t>230x20mm</t>
  </si>
  <si>
    <t>400x20mm</t>
  </si>
  <si>
    <t>Pas brzuszny zapinany na rzep M szer.28-30cm</t>
  </si>
  <si>
    <t>Obwód 91-100cm</t>
  </si>
  <si>
    <t>Pas brzuszny zapinany na rzep L szer. 30cm</t>
  </si>
  <si>
    <t>Obwód 101-110cm</t>
  </si>
  <si>
    <t>Pas brzuszny zapinany na rzep XL szer.30cm</t>
  </si>
  <si>
    <t>Obwód 111-120cm</t>
  </si>
  <si>
    <t>Pas brzuszny zapinany na rzep XXL szer.30cm</t>
  </si>
  <si>
    <t>Obwód 121-140cm</t>
  </si>
  <si>
    <t xml:space="preserve">Pas brzuszny zapinany na rzep XXXL szer.= lub&gt;30cm </t>
  </si>
  <si>
    <t>Obwód  &gt; 140cm</t>
  </si>
  <si>
    <t xml:space="preserve">Test ureazowy do endoskopii Helicobacter Pylorii  </t>
  </si>
  <si>
    <t xml:space="preserve">Pieluchomajtki dla dorosłych  przepuszczające powietrze o podwyższonej chłonności. Zawierające przylepcorzepy  sprężyste w zakresie 1,5cm  umożliwiające wielokrotne zapinanie i rozpinanie, ściągacze taliowe oraz falbanki wewnętrzne </t>
  </si>
  <si>
    <t xml:space="preserve">  Large</t>
  </si>
  <si>
    <t>Pieluchomajtki dla dorosłych przepuszczające powietrze o podwyższonej chłonności. Zawierające  przylepcorzepy  sprężyste w zakresie 1,5cm   umożliwiające wielokrotne zapinanie i rozpinanie</t>
  </si>
  <si>
    <t>Extra Large</t>
  </si>
  <si>
    <t>Pieluchomajtki dla dzieci przepuszczające powietrze o podwyższonej chłonności. Zawierające samoprzylepne taśmy zamykające umożliwiające wielokrotne zapinanie i rozpinanie</t>
  </si>
  <si>
    <t>2 – 5 kg</t>
  </si>
  <si>
    <t xml:space="preserve">Pieluchomajtki dla dzieci przepuszczające powietrze o podwyższonej chłonności. Zawierające samoprzylepne taśmy zamykające umożliwiające wielokrotne zapinanie i rozpinanie </t>
  </si>
  <si>
    <t>5 – 9 kg</t>
  </si>
  <si>
    <t>11 - 25kg</t>
  </si>
  <si>
    <t xml:space="preserve">Jednorazowy podkład higieniczny wysokochłonny, wykonany z miękkiej włókniny (część wierzchnia) i antypoślizgowej nieprzepuszczalnej folii (spód) </t>
  </si>
  <si>
    <t>60x90</t>
  </si>
  <si>
    <t xml:space="preserve">Chusteczki pielęgnacyjne nawilżające dla dzieci, każde dziesiąte  opakowanie w plastykowym pojemniku </t>
  </si>
  <si>
    <t>min.64 szt</t>
  </si>
  <si>
    <t>Płyn do kąpieli noworodków od pierwszego dnia życia</t>
  </si>
  <si>
    <t xml:space="preserve">      500ml</t>
  </si>
  <si>
    <t>Patyczki higieniczne j. uż.  bez ogranicznika a 200szt</t>
  </si>
  <si>
    <t>Serweta operacyjna gazowa, niejałowa, 17-nitkowa, 4-warstwowa z nitką rtg i tasiemką, rozmiar 75cm x 90cm pakowana po 15 szt, sklasyfikowana w klasie IIa reguła 7</t>
  </si>
  <si>
    <t>Gąbka kąpielowa o wymiarach min. 15cmx10cm</t>
  </si>
  <si>
    <t>Poz. 3, 4, i 5 - ± 1kg</t>
  </si>
  <si>
    <t>Probówki PP typu Eppendorf z dnem stożkowym, płaskim korkiem1,5ml ze znacznikiem i polem do opisu</t>
  </si>
  <si>
    <t>Probówki do wirowania moczu ø17x105mm poj. 12 ml z PS z podziałką 2, 4, 6, 8, 10ml kołnierzem i osadnikiem na 1ml</t>
  </si>
  <si>
    <t>Naklejki samoprzylepne</t>
  </si>
  <si>
    <t>Pojemnik o poj. 25 ml z PP, ø 25x90mm z zakrętką ster. Pak. Indyw.</t>
  </si>
  <si>
    <t>Pojemnik o poj. 25 ml z PP, ø 25x90mm na kał z łopatką i zakrętka</t>
  </si>
  <si>
    <t>Końcówki do pipet typ Eppendorf żółte, autoklawowane 5-200µl</t>
  </si>
  <si>
    <t>Końcówki do pipet typ Eppendorf niebieskie,  autoklawowane 100-1000µl</t>
  </si>
  <si>
    <t>Koncówki do pipet 1000-5000  uniwersalne bezbarwne</t>
  </si>
  <si>
    <t>Pipety Pastera 1 ml, dł. 150 mm bez podziałki poj. Całk. 4 ml, ø2,5 mm</t>
  </si>
  <si>
    <t>Płyty do oznaczania grup krwi białe 6x5  pól</t>
  </si>
  <si>
    <t>Pojemnik z podłożem transp.-namnaż. Do posiewu moczu typu Cled/Mac Conkey</t>
  </si>
  <si>
    <t>Naczynka z PS do analizatora Hitachi 3 ml, 17x38 mm</t>
  </si>
  <si>
    <t xml:space="preserve">Szkiełka podstawowe cięte krawędzie, gładkie </t>
  </si>
  <si>
    <t>Szkiełka  nakrywkowe 20x20mm a 100szt</t>
  </si>
  <si>
    <t>Probówki serologiczne ø 12x75mmm bez kołnierza</t>
  </si>
  <si>
    <t>Korki do probówek  ø 12x75mm uniwersalne</t>
  </si>
  <si>
    <t xml:space="preserve">Worki strunowe 15x20cm </t>
  </si>
  <si>
    <t xml:space="preserve">Worki strunowe 20x25cm </t>
  </si>
  <si>
    <t xml:space="preserve">Worki strunowe 30x40cm </t>
  </si>
  <si>
    <t xml:space="preserve">Worki strunowe 45x50cm </t>
  </si>
  <si>
    <t>kpl</t>
  </si>
  <si>
    <t>Wkłady jednorazowe do ssaka NEW HOSPIVAC 350 i Askir 30 będacych w posiadaniu zamawiajacego.</t>
  </si>
  <si>
    <t>Zestaw drenów do drenażu KLP, 2-butlowy z regulacją</t>
  </si>
  <si>
    <t>Ustniki do badań endoskopowych z gumką</t>
  </si>
  <si>
    <t>Rurki do rektoskopu</t>
  </si>
  <si>
    <t xml:space="preserve">Skalpel chirurgiczny jednorazowy sterylny </t>
  </si>
  <si>
    <t>Zestawy do kaniulacji żył centralnych,  skład zestawu wchodzi: igła punkcyjna 18 Ga/6,35 ,prowadnik, 5-światłowy cewnik  z powłoką antybakteryjną [chlorheksydyna,sulfadiazyna srebra]strzykawka 5mll, rozszerzadło, skrzydełka mocujące, igła do kontroli ciśnienia. 8,5Fr/16,14,18,18,18/16cm, 20 cm</t>
  </si>
  <si>
    <t>Urządzenie do usuwania zszywek j.użytku</t>
  </si>
  <si>
    <t>Sonda żołądkowa j. u.  długość 800mm-1500mm z zatyczką</t>
  </si>
  <si>
    <t xml:space="preserve">Sonda żołądkowa j. u.  długość 1500mm z zatyczką </t>
  </si>
  <si>
    <t xml:space="preserve">Folia operacyjna wykonana z poliuretanu, pokryta hypoalergicznym klejem akrylowym, paroprzepuszczalna, przezroczysta, wodoodporna, bardzo cienka i elastyczna, jałowa </t>
  </si>
  <si>
    <t>Włóknina do pakowania zestawów do sterylizacji 90x90 250szt/kolor do wyboru z dostępnych</t>
  </si>
  <si>
    <t xml:space="preserve">Wymazówki transportowe (z tworzywa sztucznego, wacik wiskozowy, korek biały, ⌀12x175mm, sterylne – R, 
pakowane indywidualnie
</t>
  </si>
  <si>
    <t xml:space="preserve">Wymazówka w probówce (z tworzywa sztucznego, wacik wiskozowy, karbowany niebieski korek, etykieta, ⌀13x165mm, podłoże AMIES, sterylne – R, pak. indywid. (folia + preparowany papier z instrukcją użytkowania w języku polskim). Udokumentowana przeżywalność szczepów wzorcowych w okresie 72godz.z podłożem transportowym
</t>
  </si>
  <si>
    <t xml:space="preserve">Wymazówka w probówce ( z tworzywa sztucznego, wacik wiskozowy, karbowany czarny korek, etykieta, ⌀13x165mm, podłoże AMIES z węglem, sterylne – R, pak. indywid. (folia + preparowany papier z instrukcją użytkowania w języku polskim). Dodatek węglai między.in .neutralizuje wydzielane toksyny)z podłożem transportowym
</t>
  </si>
  <si>
    <t xml:space="preserve">Ssak podłogowy typu Serres Splash Vac </t>
  </si>
  <si>
    <t xml:space="preserve">Papier do KTG do aparatu Bionet FC700 z nadrukiem </t>
  </si>
  <si>
    <t>215mm/15m</t>
  </si>
  <si>
    <t>Cewnik Fogarty'ego, jednokanałowy, wykonany z wykonane z termoplastycznego PCV,widoczny w promieniach rtg, symetryczne napełnianie się balonika,</t>
  </si>
  <si>
    <t>Igła do punkcji dł. 20-25cm  Igła Chiba lub równoważne</t>
  </si>
  <si>
    <t xml:space="preserve">107x23 </t>
  </si>
  <si>
    <t>Poz.1 lub 2 Ilość zamawianych rozmiarów wg potrzeb Zamawiającego</t>
  </si>
  <si>
    <t>Sterylny żel znieczulający przeznaczony m.in. do cewnikowania pęcherza moczowego,bezlateksowe ampułkostrzykawki.z 2% chlorowodorek lidokainy oraz 0,05%chlorheksydyny 6ml</t>
  </si>
  <si>
    <t>Ochraniacze na buty j.u. włókninowe a 100 szt. gramatura min.30g/m2</t>
  </si>
  <si>
    <t>CH05-CH6</t>
  </si>
  <si>
    <t>Filtr mechaniczny o 99,99999% skuteczności p/bakteryjnej i p/wirusowej w środowisku wilgotnym i płynach. *</t>
  </si>
  <si>
    <t>Obwód oddechowy dwururowy karbowany, dla dorosłych, - do respiratora:*</t>
  </si>
  <si>
    <t>Poj. Z PP z podziałką polem do opisu i zakrętką, poj. 120 ml-150ml</t>
  </si>
  <si>
    <t>Cena netto</t>
  </si>
  <si>
    <t>XS-RD301240-01     S-RD301240-02      M-RD301240-03       L-RD301240-04       XL-RD301240-05</t>
  </si>
  <si>
    <t>Sztanca biopsyjna typu Biopsy  Punch rozmiar 4,5,6</t>
  </si>
  <si>
    <t>S-XL      dren min.200cm</t>
  </si>
  <si>
    <t xml:space="preserve">Kamery z 10 komorami pomiarowymi do ilościowej analizy elementów morfotycznych w moczu </t>
  </si>
  <si>
    <t xml:space="preserve">13-14cmX240-250cm </t>
  </si>
  <si>
    <t xml:space="preserve">Osłona na przewody-pokrowiec na kamerę  pakowany pojedynczo sterylne j.u. </t>
  </si>
  <si>
    <t xml:space="preserve">Koncówki do pipet 1-10ml  </t>
  </si>
  <si>
    <t>Papier do defibrylatora firmy Mindray  50/20 A30-000001 z nadrukiem</t>
  </si>
  <si>
    <t xml:space="preserve">Maska tlenowa z drenem dla dorosłych i dzieci </t>
  </si>
  <si>
    <t>L-XL  dren min.200cm</t>
  </si>
  <si>
    <t>Cewnik Couvaliera</t>
  </si>
  <si>
    <t>CH10-CH14</t>
  </si>
  <si>
    <t>Poz. 1 lub 2 .- Dostawca zabezpieczy dozowniki rękawic wg potrzeb zamawiającego</t>
  </si>
  <si>
    <t>Strzykawka j.u. skalowana co 1,0ml a 50szt.</t>
  </si>
  <si>
    <t xml:space="preserve">op. </t>
  </si>
  <si>
    <t>Kubki plastikowe  j. u. 100szt</t>
  </si>
  <si>
    <t>Szpatułki laryngologiczne jałowe, pakowane pojedynczo 100szt</t>
  </si>
  <si>
    <t>Opaski identyfikacyjne dla dorosłych 100 szt</t>
  </si>
  <si>
    <t>Osłonka latexowa na głowicę USG nawilżana 144 szt</t>
  </si>
  <si>
    <t>Szkiełka cytologiczne 50szt</t>
  </si>
  <si>
    <t>Kapturki do kapilar 500szt.</t>
  </si>
  <si>
    <t>Mieszadełka do kaplar 250szt</t>
  </si>
  <si>
    <t>Miska 1,5-1,8 l j.u. wykonana z pulpy celulozowej, ulegające 100% biodegradacji do maceratorów. 200szt</t>
  </si>
  <si>
    <t>Miska nerkowata 0,6- 0,8 l j.u. wykonana z pulpy celulozowej, ulegające 100% biodegradacji do maceratorów.300szt</t>
  </si>
  <si>
    <t>Basen 1,6- 2 l  j.u. wykonany z pulpy celulozowej, ulegające 100% biodegradacji do maceratorów.100szt</t>
  </si>
  <si>
    <t>Basen 1,2- 1,4 l  j.u. wykonany z pulpy celulozowej, ulegające 100% biodegradacji do maceratorów. 100szt</t>
  </si>
  <si>
    <t>Kaczka tradycyjna 0,7-0,9 l  j.u. wykonana z pulpy celulozowej, ulegające 100% biodegradacji do maceratorów. 100szt</t>
  </si>
  <si>
    <t>CH18-CH20</t>
  </si>
  <si>
    <t>CH6-CH8</t>
  </si>
  <si>
    <t>CH10-CH12</t>
  </si>
  <si>
    <t xml:space="preserve">Sterylny pakiet dla noworodka (kocyk flanelowy 80x75 ,4 x serweta z włókniny kompresowej60x80czapeczka noworodka,miarka papierowa,podkład chłonny60x60)  </t>
  </si>
  <si>
    <t>Jednorazowy przyrząd do przetaczania krwi i jej preparatów zwykły</t>
  </si>
  <si>
    <t>Jednorazowy fartuch ochronny, foliowy w kartonie a 100szt</t>
  </si>
  <si>
    <t xml:space="preserve">System do kontrolowanej zbiórki luźnego stolca wyposażony w: silikonowy rękaw z balonikiem retencyjnym, z niebieską kieszonką dla umieszczenia palca wiodącego; port do napełniania balonika retencyjnego z sygnalizatorem poziomu wypełnienia oraz port do irygacji, dodatkowo port do pobierania próbek stolca z zastawką antyzwrotną. W zestawie 3 worki 1000ml do zbiórki stolca z filtrem węglowym i zastawką antyzwrotną zabezpieczającą przed wylaniem zawartości skalowane co 25ml. System przebadany klinicznie, czas utrzymania do 29 dni, biologicznie czysty
</t>
  </si>
  <si>
    <t xml:space="preserve">Worki wymienne do zestawu do kontrolowanej zbiórki stolca o pojemności 1000ml, skalowane co 25ml, z
filtrem węglowym i zastawką antyzwrotną zabezpieczającą przed wylaniem zawartości,
biologicznie czyste 1 op. (10 szt. worków)
</t>
  </si>
  <si>
    <t xml:space="preserve">Sterylne, jednorazowe żółte pudełko do liczenia igieł, odporne na przebicia, wyposażone w przyrząd do zdejmowania ostrzy, przylepny bloczek z pianki oraz magnes, połówki urządzenia można rozdzielać celem użycia w różnych miejscach, dodatkowo z boku pojemnika bezpieczne zamknięcie-automatyczne zabezpieczenie zatrzaskowe oraz 3 półokrągłe zawiasy na drugim z boków, na zewnątrz dwie taśmy
przylepne do mocowania pudełka, pojemność minimum 20 zużytych igieł lub ostrzy, pakowane
pojedynczo w opakowanie typu folia-papier.
</t>
  </si>
  <si>
    <t xml:space="preserve">Filtr elektrostatyczny o skuteczności przeciwbakteryjnej 99,9999 %, p/wirusowej 99,999 %, bez wymiennika ciepła i wilgoci, medium filtracyjne hydrofobowe, przestrzeń martwa 35 ml, opory
przepływu 0,7 cm H2O przy przepływie 30 l/min, objętość oddechowa Vt 120-1000 ml, waga 16 g, filtr ze złączem prostym, biologicznie czysty, z portem kapno z zatyczką na uwięzi.
</t>
  </si>
  <si>
    <t xml:space="preserve">Łącznik z kolankiem podwójnie obrotowym, dł. 15cm, z dodatkowymi silikonowymi pierścieniami
uszczelniającymi od strony pacjenta i obwodu oddechowego, gładki w środku, zatyczka portu do bronchoskopii o śr. 9,5 mm i portu do odsysania o śr.4 mm, z uchwytem zatyczki w osi pionowej, złącze 22M/15F od strony pacjenta, złącze 22F od strony maszyny, jednorazowego użytku, sterylny, bezlateksowy, bez DEHP, bez BPA, opakowanie folia- papier, termin przydatności do użycia 5 lat, na opakowaniu jednostkowym nr serii i data ważności, piktogram z opisami rozmiarów złączy od strony
pacjenta i od strony maszyny.
</t>
  </si>
  <si>
    <t xml:space="preserve">Sterylna serweta pod pośladki 90x118 cm +/- 1cm z mankietem ułatwiającym aplikacje 20 cm +/- 1cm wykonana z niebieskiej folii PE i poliestrowo – wiskozowego, wysokochłonnego wzmocnienia min. 40x40 cm w części podpośladkowej. Zintegrowana z serwetą torba na płyny zaopatrzona w plastyczny
sztywnik pozwalający na jej kształtowanie oraz włókninowy filtr i port do ssaka z zatyczką.
Opakowanie jednostkowe podwójne: wewnętrzne włókninowe i zewnętrzne torba foliowa z portami do sterylizacji zaopatrzona w min. 3 etykiety samoprzylepne do dokumentacji medycznej
zawierające: numer katalogowy, numer lot, datę ważności oraz nazwę producenta. Sterylizacja EO.
Opakowanie zbiorcze: 30 szt.
</t>
  </si>
  <si>
    <t xml:space="preserve">Osłona uchwytu lampy operacyjnej, wykonana z twardego plastikowego pierścienia o średnicy
zewnętrznej 115 mm i wewnętrznej od 15mm do max.48mm ze schodkowym mocowaniem uchwytu oraz foliowej osłony, rozmiar uniwersalny dla uchwytów o średnicy maks. 48 mm i długości do 15 cm, jałowa, pakowana podwójnie w worek foliowy i
opakowanie papierowo-foliowe, na opakowaniu min. 3 samoprzylepne etykiety do dokumentacji.
</t>
  </si>
  <si>
    <t xml:space="preserve">Jednorazowe worki do liczenia gazików, składające się z pięciu kieszonek z przegródką, umieszczonych jedna nad drugą. Tylna część worka wykonana z przeźroczystego lub niebieskiego polietylenu. Przednia część worka przeźroczysta ułatwiająca liczenie gazików i serwet laparotomijnych. Worki pakowane po 50 szt. w karton- dyspenser kompatybilny ze stojakiem - koszem 8-ośmio uchwytowym, pozwalającym na jednorazowe zawieszenie po min. dwa worki z każdej ze stron stojaka dającym dostęp jednocześnie do 40 szt. kieszonek na gaziki lub 20 kieszonek na serwety laparotomijne.
</t>
  </si>
  <si>
    <t xml:space="preserve">Sterylny zestaw do osłony sondy z żelem zawierajacy 1osłone sondy61x15cm, żelultradźwiekowy20g, 2 elastyczne gumki i serwetę z włókniny w opakowaniu papierowo-fliowym z etykietami do dokumentacji medycznej
</t>
  </si>
  <si>
    <t xml:space="preserve">Łącznik do drenów uniwersalny sterylny O.D 15mm
I.D.6mm
</t>
  </si>
  <si>
    <t xml:space="preserve">Łącznik do drenów prosty sterylny O.D 8-12mm I.D.6-
10mm
</t>
  </si>
  <si>
    <t xml:space="preserve">Łącznik do drenów z kontrola siły ssania sterylny O.D
10mm I.D.6mm
</t>
  </si>
  <si>
    <t xml:space="preserve">Łącznik do drenów redukcyjny sterylny typu 9R-710-
9R-1010
</t>
  </si>
  <si>
    <t xml:space="preserve">Sterylne, chirurgiczne pętle do naczyń wykonane z silikonu, nieprzezierne dla promieni RTG służące do podwiązania arterii żył, nerwów lub ścięgien w celu identyfikacji, odciągnięcia lub zamknięcia, w dwóch rozmiarach 1,0 x 2,5 mm oraz 0,9 mm x 1,3 mm (grubość x szerokość), o długości 46 cm, czterech kolorach (niebieski, czerwony, biały, żółty), pakowane w saszetki po 2 szt., następnie w dyspenser po 10 saszetek, sterylizowane radiacyjnie, klasa II s.
Maxi :  grubość 1,0 mm, szerokość 2,5 mm, długość 46 cm pakowane w saszetki po 2 szt.
</t>
  </si>
  <si>
    <t xml:space="preserve">Sterylna serweta na stolik Mayo 80x142 cm wykonana z mocnej folii PE o grubości 70µ o gramaturze 65g/m2, ze wzmocnieniem chłonnym o wymiarze 55x88cm - włóknina polipropylenowa o gramaturze 30 g/m2 zespolona z folią na całej powierzchni. W obszarze krytycznym gramatura 95 g/m². Spełnia wymagania dla procedur wysokiego ryzyka wg normy EN 13795. Składana rewersowo. Serwety pakowane jednostkowo w rozrywaną torebkę papierowo-foliową. Opakowanie zaopatrzone w 4 etykiety przylepne, zawierające numer katalogowy, serię i datę ważności oraz informację o producencie. Wszystkie sztuki w kartonie zbiorczym dodatkowo zapakowane w torbę foliową. Sterylizacja tlenkiem etylenu. </t>
  </si>
  <si>
    <t xml:space="preserve">Sterylna, ultra cienka folia chirurgiczna bakteriobójcza, wykonana z poliuretanu o grubości 25 +/-5 µ; warstwa klejąca pokryta jodoforem uwalniającym wolny jod na skórę pacjenta; przepuszczalność dla pary wodnej min. 670 ± 50 g/m²/24h); brzegi folii nielepne umożliwiające łatwą aplikację, powierzchnia lepna 60x45cm (całkowita 70x45cm), wyrób medyczny klasy III. Opakowanie jednostkowe podwójne: papier silikonowany i folia aluminiowa, sterylizacja radiacyjna, opakowanie zbiorcze: karton 15 szt. </t>
  </si>
  <si>
    <t xml:space="preserve">Zestaw do zakładania szwów
5x Kompres gazowy 7,5 x7,5 cm
1x Serweta przylepna 40x45cm, z otworem ø7 cm
1x Nożyczki proste 12cm
1x Pęseta Adson z ząbkami 13 cm  
1x Kleszczyki do trzymania igły 14cm
1x Sztywny blister
Opakowanie jednostkowe torebka papierowo foliowa zaopatrzona w min. dwie etykiety samoprzylepne zawierającą numer katalogowy, nr lot, data ważności kod kreskowy. Sterylizacja EO. 
Opakowanie zbiorcze: 80 szt.
</t>
  </si>
  <si>
    <t>Poz.6</t>
  </si>
  <si>
    <t>Filtr mechaniczny klasy HEPA 13, o skuteczności przeciwbakteryjnej 99,99999 %, p/wirusowej 99,9999 %, walidowany w kierunku Mycobacterium Tuberculosis, Hepatitis C i HIV, przestrzeń martwa: 81 ml, opory przepływu 2,0 cm H20 przy 60 l/min. Filtr z wydzielonym celulozowym wymiennikiem ciepła i wilgoci,, nawilżaniu 31,1 mg H20 przy VT=500 ml, medium filtracyjne hydrofobowe, harmonijkowe, objętość oddechowa Vt 300-1200 ml, waga 53 g, ze złączem prostym, sterylny, z portem kapno z zakręcanym korkiem luer-lock i portem dokującym</t>
  </si>
  <si>
    <t xml:space="preserve">Osłona okrągła nie zawierająca lateksu, wykonana z przeźroczystej folii PE o grubości 50 μm i gramaturze 46 g/m2, o wymiarach: 30 x 25 cm (szer. x wys.), średnica otworu po rozciągnięciu min. 55 cm, jałowa, pakowana jednostkowo w rozrywaną torebkę typu peel pouch, na opakowaniu min. 3 samoprzylepne etykiety do dokumentacji medycznej zawierające: numer katalogowy, numer lot, datę ważności oraz nazwę producenta. Sterylizacja tlenkiem etylenu. Osłony pakowane zbiorczo po 25 szt. </t>
  </si>
  <si>
    <t>50x60cm</t>
  </si>
  <si>
    <t>Wałeczki z tuszem kompatybilne z metkownicą trzyrzędową alfanumeryczną 240-840</t>
  </si>
  <si>
    <t>Dwustronna szczotka do czyszczenia narzędzi, wykonana z tworzywa odpornego na warunki sterylizacji, włosie bardzo twarde wykonane z nylonu, wymiary dł. Włosia 5 i 10 mm dł. Włosia 25 i 35 mm dł. Całkowita 175 mm. Op. 5 szt.</t>
  </si>
  <si>
    <t>Szczotka z  bardzo twardym syntetycznym włosiem od czyszczenia narzędzi, profilowana rękojeść, wymiary wys. Włosia 15 mm, dł. Włosia 75 mm, dł. Całkowita 235 mm. Op. 5 szt.</t>
  </si>
  <si>
    <t>Zintegrowany test do kontroli wsadu w procesie sterylizacji parą wodną.Zestaw uzupełniający. Samoprzylepne testy paskowe, pokryte polimerem, zgodne z normą PN EN 867-5, kompatybilne z przyrządem testowym procesu Compact PCD składającym się z rurki i kapsuły ze stali kwasoodpornej</t>
  </si>
  <si>
    <t>Test symulacyjny Bowie-Dick (134st. C 3,5 min.).Zestaw uzupełniający Samoprzylepne testy paskowe, pokryte polimerem, zgodne z normą PN EN 867-4, kompatybilne z przyrządem testowym procesu Compact PCD składającym się z rurki i kapsuły ze stali kwasoodpornej w obudowie z tworzywa sztucznego</t>
  </si>
  <si>
    <t>Etykiety dwukrotnie przylepne ze wskaźnikiem sterylizacji parą wodną z miejscami informacyjnymi: w rzędzie pierwszym-numer operatora (1-2 symbole w tym cyfry lub litery i znaki interpunkcyjne), numer sterylizatora (1-3symbole w tym cyfry i znaki interpunkcyjne) numer cyklu (2-3 symbole w tym cyfry i znaki interpunkcyjne), kod pakietu (2-4 symbole w tym cyfry lub litery i znaki interpunkcyjne), w rzędzie drugim-datę sterylizacji (8-12 symboli w tym cyfry i znaki interpunkcyjne), w rzędzie trzecim-datę ważności (8-12 symboli w tym cyfry i znaki interpunkcyjne). Kompatybilne z metkownicą trzyrzędową alfanumeryczną 240-830, wymagane oświadczenie producent ao kompatybilności etykiet z metkownicą.</t>
  </si>
  <si>
    <t>Serweta operacyjna j.u. sterylna, 2 warstwowa 50x60cm</t>
  </si>
  <si>
    <t xml:space="preserve">Rękawice chirurgiczne lateksowe bezpudrowe z syntetyczną powłoką polimerową, powierzchnia zewnętrzna delikatnie teksturowana, mankiet rolowany. Zgodne z normą EN 455-1,2,3,4. Średnia grubość na palcu 0,22 mm, na dłoni 0,19 mm, na mankiecie 0,17 mm; AQL maks. 0,65, długość rękawicy min. 289 mm, sterylizowane radiacyjnie. Siła zrywania (przed i po starzeniu) min. 16 N. Poziom protein alergennych poniżej poziomu wykrywalności wg. metody FitKit (badania niezależnego laboratorium wg. ASTM D7427-16, z podaną nazwą rękawic, których ono dotyczy). Wyrób medyczny klasy IIa i Środek ochrony indywidualnej kategorii III, typ B wg EN ISO 374-1. Odporne na przenikanie co najmniej 3 substancji na poziomie 6, w stężeniach wymienionych w normie EN ISO 374-1. Odporne na przenikanie min. 7 substancji chemicznych z czasem przenikania &gt;480 min zgodne z EN 16523-1 i/lub EN ISO 374-1 (raport wystawiony przez jednostkę notyfikowaną). Odporne na przenikanie min. 16 cytostatyków z czasem przenikania &gt;240min., zgodnie z ASTM D 6978 (raport wystawiony przez niezależne laboratorium). Wolne od chemicznych akceleratorów: ZDBC, MBT, ZMBT, DPG. Produkowane zgodnie z ISO 13485 potwierdzone certyfikatami jednostki notyfikowanej. Opakowanie zewnętrzne, hermetyczne foliowe z listkiem do otwierania i kodem kreskowym, wewnętrzne papierowe z opisem i kodem kreskowym. Na rękawicy fabrycznie nadrukowany min. nazwa rękawicy, rozmiar oraz oznaczenie lewa/prawa (L i R). Opakowanie 50 par. Rozmiary 5,5-9,0.  </t>
  </si>
  <si>
    <t>5,5-9,0</t>
  </si>
  <si>
    <t xml:space="preserve">* Poz. 1-2 – ilość poszczególnych rozmiarów wg potrzeb Zamawiającego. </t>
  </si>
  <si>
    <t xml:space="preserve">Rękawice chirurgiczne, poliizoprenowe bezpudrowe z wewnętrzną warstwą polimerową o strukturze sieci, powierzchnia zewnętrzna mikroteksturowana, Modulus 50% max.0,5N/mm2. Średnia grubość na palcu max. 0,27 mm, na dłoni 0,21 mm, na mankiecie 0,21 mm, AQL max. 0,65, sterylizowane radiacyjnie, anatomiczne z poszerzoną częścią grzbietową dłoni, mankiet rolowany, opakowanie zewnętrzne hermetyczne foliowe z wycięciem w listku ułatwiającym otwieranie, długość min. 270-285 mm w zależności od rozmiaru, badania na przenikalność dla wirusów zgodnie z ASTM F 1671 oraz EN ISO 374-5. Wygodne i elastyczne, modulus 500% &lt; 2,5 N.  Certyfikat Zgodności Jednostki Notyfikowanej dla środka ochrony indywidualnej kategorii III, typ B wg EN ISO 374-1. Odporne na przenikanie co najmniej 4 substancji na poziomie 6, w stężeniach wymienionych w normie EN ISO 374-1. Badania na przenikalność min. 25 cytostatyków zgodnie z ASTM D6978 oraz (raporty z wynikami badań) oraz badania na przenikalność min. 20 substancji chemicznych zgodnie z EN-374-3 oraz EN 16523-1 (raport z wynikami badań). Produkowane w zakładach posiadających wdrożone i certyfikowane systemy zarządzania jakości ISO 13485, ISO 9001, ISO 14001 i ISO 45001. Na rękawicy fabrycznie nadrukowany min. rozmiar rękawicy oraz oznaczenie L i R. Opakowanie 50 par. Rozmiary 5,5-9,0. </t>
  </si>
  <si>
    <t>Maska krtaniowa jednorazowa wykonana z medycznego PCV z mankietem ,przezroczysty korpus  przewód łączący balonik kontrolny z oznaczeniem rozmiaru oraz  maksymalnej objętości mankietu, barwione kolorystycznie zabezpieczenie bez lateksu i ftalanów  sterylna</t>
  </si>
  <si>
    <t>*Poz. 16, artykuły kompatybilne ze spirometrem TOUCHSCREEN, który znajduje się w posiadaniu zamawiającego.</t>
  </si>
  <si>
    <t>Dren łączący do odsysania z medycznego, elastycznego  PCVz zakończeniem typu lejek-lejek, cut-to-fit z możliwością docięcia CH24 dł.210cm</t>
  </si>
  <si>
    <t xml:space="preserve">Zadanie  Nr 3– Rękawice jałowe </t>
  </si>
  <si>
    <t>Zestaw do punkcji jamy opłucnej z igłą typu bezpiecznego (Veressa) z zastawką typu Y, drenami łączącymi i strzykawką 50-60 ml, workiem zbiorczym 2000 ml – pakowany w wewnętrzny worek foliowy i zewnętrzne opakowanie folia-papier</t>
  </si>
  <si>
    <t>Zestaw z igłą do portu Hubera z przedłużaczem, wersja zakrzywiona, łącznik Luer-Lock, sterylna , j. u.,  pakowana pojedynczo</t>
  </si>
  <si>
    <t xml:space="preserve">Dren T-Kehr wykonany w 100% z silikonu, długość ramion 450x180mm, nitka RTG wzdłuż całego drenu, dostępna w wersji zperforowanymi ramionami. Sterylne pakowane podwójnie.zbiorczego. Opakowanie folia/papier </t>
  </si>
  <si>
    <t>Elektroda do badań ekg  dla dorosłych, przeznaczona do badań holterowskich oraz 24-godzinnego monitorowania pacjenta, prostokątna  z zaokrąglonymi rogami, z podłużnym otworem służącym do przełożenia i zamocowania przewodu kabla ekg, wymiar wycięcia 25x3mm, rozmiar 55x53mm , jednorazowego użytku, niesterylna z żelem stałym o objętości 0,23cm3 ±0,02 i wadze 0,35g ±0,03 na piance polietylenowej ,snap z czujnikiem Ag/AgCl, nie zawiera PVC i latexu.  opk a 50 szt. Na opakowaniu jednostkowym dla lepszej identyfikacji produktu nadrukowany rysunek elektrody w skali 1:1, elektrody znajdującej się w opakowaniu.</t>
  </si>
  <si>
    <t xml:space="preserve">Elektroda do badań EKG okrągła do monitorowania 50mm z żelem stałym , wykonana na włókninie porowatej, niesterylna z zbiorczym 50 sztuk snap z czujnikiem Ag/AgCl, nie zawiera PVC i latexu.  Na opakowaniu jednostkowym dla lepszej identyfikacji produktu nadrukowany rysunek elektrody w skali 1:1.żelem stałym o średnicy żelu  17mm i masie żelu średnio 0,30g/szt, osłona żelu wytłaczana, elektroda wyposażona w tarkę,powierzchnia tarki o rozmiarze 17x5 mm w postaci 3 równoległych rzędów po 9 wypustek, konfekcjonowane a’1 sztuka w opakowaniu </t>
  </si>
  <si>
    <t>Elektroda do badań EKG dla dzieci, przeznaczona do monitorowania,  okrągła, fi 30mm, jednorazowego użytku, niesterylna z żelem stałym o objętości 0,23cm3 ±0,02 i wadze 0,35g ±0,03 na piance polietylenowej, snap z czujnikiem Ag/AgCl, nie zawiera PVC i latexu.  opk a 50 szt. Na opakowaniu jednostkowym dla lepszej identyfikacji produktu nadrukowany rysunek w skali 1:1 elektrody znajdującej się w opakowaniu</t>
  </si>
  <si>
    <t>Elektroda do badań EKG radioprzezierna, przeznaczona do monitorowania,  okrągła z języczkiem ułatwiającym odklejanie, wymiar 45x42mm, jednorazowego użytku, niesterylna z żelem stałym o objętości 0,23cm3 ±0,02 i wadze 0,35g ±0,03 na piance polietylenowej, snap węglowy z czujnikiem Ag/AgCl, nie zawiera PVC i latexu.  opk a 50 szt. Na opakowaniu jednostkowym dla lepszej identyfikacji produktu nadrukowany rysunek w skali 1:1 elektrody znajdującej się w opakowaniu.</t>
  </si>
  <si>
    <t>Ampułkowy test biologiczny para wodna, odczyt po 24 lub 48 godz., wymagane określenie warunków zabicia w temperaturze 121ºC i 134ºC, wymagane jest podanie rodzajów spor bakteryjnych na każdym wskaźniku, kompatybilny z cieplarką ATTEST INCUBATOR 3M a 100szt.</t>
  </si>
  <si>
    <t>Test emulacyjny typu 6 w formie paska samoklejacego o wymiarach 10 cm x 2 cm, zgodny z poniższymi parametrami:- zakres temperatur i czasu: 134°C 5,3 min, 121°C-15 min lub 134°C 7 min, 121°C 20min- test zgodny z normą PN EN ISO 11140:2014,- na teście powinny znajdować się informacje w języku polskim o kolorze referencyjnym, normie, nazwie produktu, numerze LOT, dacie przydatności i produkcji,- zmiana koloru wskaźnika z różowego na czarny,- wielkość opakowania 250 szt,- testy kompatybilne z przyrządem testowym- tubą PCD Control, opakowanie strunowe ułatwiajace przechowywanie, nie przepuszczające światła zapewniajace wielokrotne otwieranie oraz zamykanie</t>
  </si>
  <si>
    <t>Podkład chłonny niejałowy 40X60CM x25</t>
  </si>
  <si>
    <t>Jednorazowa szczoteczka do zębów wykonana z polipropylenu z możliwością odsysania. Z jednej strony pokryta miękkim włosiem, z drugiej gąbką. Łączna długość 18cm, długość części czyszczącej 2,5cm. Otwór odsysający zarówno od strony włosia jak i w przestrzeni pomiędzy gąbką i włosiem. Łącznik do kontrolowanego odsysania ścięty pod kątem 45st dla wygodnej manipulacji. Zarejestrowane jako wyrób medyczny klasy I. Pakowana pojedynczo w opakowania foliowe, opakowanie zbiorcze a'50sztuk.</t>
  </si>
  <si>
    <t>S-L</t>
  </si>
  <si>
    <t xml:space="preserve">Zestaw zabiegowy: serweta l2 90x75cm o10 przylepiec 1 szt , serweta l2 90x75cm   szt 1,  kompres z gazy 17n 10x10cm 8w  10szt,  kleszczyki met. 14cm kocher proste znaczone kolorem  sz 1,  kleszczyki met. do igły 20cm mayo hegar proste znaczone kolorem  sz 1,  skalpel chirurgiczny nr 11 plastikowa rączka i osłonka   sz 1                                                                                                                                           </t>
  </si>
  <si>
    <t>Poz. 9– ilość poszczególnych rodzajów  uzależniona od potrzeb Zamawiającego</t>
  </si>
  <si>
    <t xml:space="preserve"> Zestaw membran nebulizatora Aerogen Solo i złącza typu "T" dla dorosłych 22 mm, op 10 szt (nebulizator w posiadaniu szpitala)</t>
  </si>
  <si>
    <t>Szczotka jednorazowego użytku do czyszczenia endoskopu. Dwustronna o średnicy drutu prowadzącego 1,7mm ze średnicą włosia 6mm i 6mm przy długości narzędzia 2500mm. Na końcach szczotki plastikowe kulki chroniące kanał endoskopu przed zarysowaniami. Szczotka współpracująca z minimalnym kanałem roboczym 2,8mm. Pakowane pojedynczo, w zestawie 4 etykiety samoprzylepne do dokumentacji z nr katalogowym, nr LOT, datą ważności oraz danymi producenta. Opakowanie handlowe = 50 sztuk.</t>
  </si>
  <si>
    <t>Pętla do polipektomii jednorazowego użytku, sterylna, owalna, z możliwością cięcia z użyciem elektrokoagulacji lub bez, pleciona, drut o średnicy 0,30 mm dla średnicy otwarcia  10mm i 15mm oraz 0,41mm dla średnicy otwarcia pętli 25mm i 32mm. Długość oczka pętli 38,5mm. Narzędzie ze skalowaną rękojeścią. Długość narzędzia 2300mm, średnica osłonki 2,4mm. Pakowane pojedynczo, w zestawi 4 etykiety samoprzylepne do dokumentacji z nr katalogowym, nr LOT, datą ważności. Opakowanie handlowe = 10 sztuk.</t>
  </si>
  <si>
    <t>Pętla do polipektomii jednorazowego użytku z funkcją rotacji dedykowana resekcjom płaskim, sterylna, kształt okrągły, z możliwością cięcia z użyciem elektrokoagulacji lub bez, pleciona, drut o średnicy 0,43 mm z technologią zwiększonego tarcia potwierdzoną przez producenta. Średnica otwarcia 15mm lub 25mm. Narzędzie ze skalowaną rękojeścią. Długość narzędzia 2300mm, średnica osłonki 2,4mm. Pakowane pojedynczo, w zestawie 4 etykiety samoprzylepne do dokumentacji z nr katalogowym, nr LOT, datą ważności. Opakowanie handlowe = 10 sztuk.</t>
  </si>
  <si>
    <t>Pętla do polipektomii jednorazowego użytku, sterylna, pleciona, drut o średnicy 0,24 mm dla średnicy otwarcia 10mm i 15mm. Narzędzie ze skalowaną rękojeścią. Długość narzędzia  2300mm, średnica osłonki 2,4mm. Pakowane pojedynczo, w zestawi 4 etykiety samoprzylepne do dokumentacji z nr katalogowym, nr LOT, datą ważności. Opakowanie handlowe = 10 sztuk.</t>
  </si>
  <si>
    <r>
      <t xml:space="preserve">Kleszcze biopsyjne jednorazowego użytku, w powleczeniu PE, z markerami głębokości widocznymi w obrazie endoskopowym, łyżeczki o długości 3,86mm, rozwarciu 8mm. Łyżeczki owalne: gładkie, gładkie z igłą, aligator, aligator z igłą. Dostępne w długościach: 1600mm, 1800mm, 2300mm - przy średnicy narzędzia </t>
    </r>
    <r>
      <rPr>
        <b/>
        <sz val="8"/>
        <rFont val="Arial"/>
        <family val="2"/>
        <charset val="238"/>
      </rPr>
      <t>2,3mm</t>
    </r>
    <r>
      <rPr>
        <sz val="8"/>
        <rFont val="Arial"/>
        <family val="2"/>
        <charset val="238"/>
      </rPr>
      <t>. Kolor powleczenia niebieski dla długości kleszczy przeznaczonych do kolonoskopii oraz zielony dla kleszczy przeznaczonych do gastroskopii. Kleszcze z funkcją biopsji stycznych. Pakowane pojedynczo, w zestawie 4 etykiety samoprzylepne do dokumentacji z nr katalogowym, nr LOT, datą ważności. Opakowanie handlowe = 10 sztuk.</t>
    </r>
  </si>
  <si>
    <t xml:space="preserve">Marker, jednorazowego użytku, sterylny, stosowany do iniekcji podśluzkowej celem oznaczenia i uniesienia polipów, gruczolaków, nowotworów we wczesnym stadium lub innych zmian w błonie śluzowej przewodu pokarmowego przed wycięciem za pomocą pętli lub urządzenia endoskopowego; opakowanie pojedyncze typu strzykawka luer lock o pojemności 5 ml; skład: 0,4 % hialuronian sodu, sól fizjologiczna. Opakowanie handlowe = 10 sztuk. </t>
  </si>
  <si>
    <t>Zestaw do opaskowania żylaków przełyku, jednorazowego użytku, składający się z nasadki na endoskop zawierającej 7 opasek czarnych oraz głowicy z nicią o długości 1650mm do zrzucania opasek połączoną fabrycznie z pokrętłem działającym w dwóch kierunkach i pokrętłem do napinania nici, nasadka z nicią do zrzucania opasek łączona przez przełożenie pętli za pętlę, w głowicy port z łącznikiem Luer-Lock do przepłukiwania miejsca obliteracji, zrzucenie gumki zasygnalizowane mechanicznie i dźwiękowo. Współpracuje z minimalnym kanałem roboczym 9,3mm. Opakowanie handlowe = 1 zestaw.</t>
  </si>
  <si>
    <t xml:space="preserve">Klipsownica hemostatyczna z załadowanym, gotowym do użycia klipsem. Obrotowa - 360 stopni w obydwu kierunkach. Możliwość wielokrotnego zamknięcia i otwarcia przed ostatecznym uwolnieniem klipsa. Średnica narzędzia 2,6mm, rozwarcie ramion klipsa 11mm (długość ramienia 9mm) i 16mm (długość ramienia 9,5mm), stopień zagięcia ramion klipsa 90 stopni i 135 stopni, długość narzędzia 2300mm. Możliwość rezpozycjonowania już zaaplikowanego klipsa. Uwolniony klips ma postać jednego elementu i pozbawiony jest jakichkolwiek fragmentów mogących się od niego oddzielić po uwolnieniu i tym samym uszkodzić kanał endoskopu. Klipsownica pakowana sterylnie, pojedynczo w pakiety i dodatkowo w plastikowy pancerz transportowy.  Możliwość wykonywania badań rezonansu magnetycznego u pacjentów z zaaplikowanym klipsem (warunki opisane w dołączonej instrucji użytkowania wyrobu). Opakowanie handlowe = 10 sztuk. </t>
  </si>
  <si>
    <t xml:space="preserve">* Poz.  2    Ilość   wg potrzeb Zamawiającego. </t>
  </si>
  <si>
    <t xml:space="preserve">Trójdrożny kranik Luer Lock x 50szt </t>
  </si>
  <si>
    <t>Trójdrożny kranik Luer Lock  z drenem 7-15cm x 50szt</t>
  </si>
  <si>
    <t>Sonda do karmienia j .u.  długość 500mm</t>
  </si>
  <si>
    <t xml:space="preserve">Sonda do karmienia j .u.  długość 500mm </t>
  </si>
  <si>
    <t>Cewnik do odsysania górnych dróg oddechowych długość 500mm</t>
  </si>
  <si>
    <t xml:space="preserve">Pojemniki transportowe do próbek badań histopatologicznych z polietylenu lub polipropylenu 3000ml </t>
  </si>
  <si>
    <t xml:space="preserve">Pojemniki transportowe do próbek badań histopatologicznych z polietylenu  lub polipropylenu 5000ml </t>
  </si>
  <si>
    <t xml:space="preserve">Szczoteczki do pobierania cytologii z kanału szyjki macicy,wachlarz sterylne x 100szt </t>
  </si>
  <si>
    <t>Szczoteczki do pobierania cytologii z kanału szyjki macicy okrągłe, sterylne x 100szt</t>
  </si>
  <si>
    <t>Zaciskacz do pępowiny sterylny x 50szt</t>
  </si>
  <si>
    <t>Kieliszki kolorowe j.uż. do podawania leków światłoczułych x 90szt.</t>
  </si>
  <si>
    <t>Środek deodoryzujący, redukujący zapach obecny w maceratorach. Bezpieczny dla użytkownika oraz środowiska. Przeznaczony do maceratora. op.1L</t>
  </si>
  <si>
    <t>Miska3,5- 4l j.u. wykonana z pulpy celulozowej, ulegające 100% biodegradacji do maceratorów.120szt</t>
  </si>
  <si>
    <t xml:space="preserve">Golarki medyczne z pojedynczym ostrzem typu Gallant lub równoważna ze stali nierdzewnej pokrytym platyną oraz teflonen o wymiarach 1-1,5 x 4,0-4,5 x 0,01-0,02 </t>
  </si>
  <si>
    <t>Kapilary heparynowe (heparyna litowa) do analizatorow gazowych z wyposażeniem, długość125 mm, øzew. 2,0mm, pojemność 141 µl a 1000szt</t>
  </si>
  <si>
    <t>Papier krepowany, miękki a 348 szt./kolor do wyboru z dostępnych</t>
  </si>
  <si>
    <t>Papier krepowany, miękki a 252 szt./kolor do wyboru z dostępnych</t>
  </si>
  <si>
    <t>Papier krepowany, miękki a 126 szt./kolor do wyboru z dostępnych</t>
  </si>
  <si>
    <t>Włóknina do pakowania zestawów do sterylizacji 120 x120 x  200szt/kolor do wyboru z dostępnych</t>
  </si>
  <si>
    <t>Worki do dobowej zbiórki moczu 2 l 90cm lub  120cm , sterylne z portem do pobierania próbek i odpływem  x 10szt maksymalny czas stosowania 7 dni</t>
  </si>
  <si>
    <t xml:space="preserve">Igła do ostrzykiwań jednorazowego użytku, w osłonce PTFE, o grubości igły 0,6 mm lub 0,8 mm i głębokości nakłucia 4 mm lub 6 mm (do wyboru przez Zamawiającego). Średnica nrzędzia 2,4mm; igła kompatybilna z kanałem roboczym 2,8mm. Długość narzędzia 2300mm. Zablokowanie igły słyszalne wyraźnym kliknięciem. Rękojeść igły z czterema plastikowymi wypustkami dla precyzyjnego uchwytu. Ostrze igły szlifowane pod podwójnym kątem dla zwiększenia ostrości narzędzia. </t>
  </si>
  <si>
    <t xml:space="preserve">Papier do KTG 112/100/150 typu Goldway UT 3000 </t>
  </si>
  <si>
    <t>Zadanie nr 1 - Kleszcze, pętle,  jednorazowe klipsownice biopsyjne</t>
  </si>
  <si>
    <t xml:space="preserve">Rękawice diagnostyczne nitrylowe produkowane bez zawartości akceleratorów z wewnętrzną dodatkowa powłoką. Zielone, AQL ≤1,0, grubość na palcu 0,07 mm, na dłoni 0,05 mm, na mankiecie 0,04 mm. Mikroteksturowane z dodatkową teksturą na palcach. Odporne na przenikanie 15 substancji chemicznych, w tym 40% wodorotlenek sodu na poziomie 6. Zarejestrowane jako wyrób medyczny w klasie Is oraz środek ochrony indywidualnej w kategorii III, Typ B wg EN ISO 374-1. Odporne na penetrację wirusów, bakterii i grzybów zgodnie EN 374-5. Otwór dozujący zabezpieczony dodatkową folią chroniącą zawartość przed kontaminacją. Producent stosuje systemy zarządzania jakością i normy dla oferowanych rękawic zgodnie z ISO 13485, EN 455 1-3, ISO 9001, ISO 14001, ISO 45001 potwierdzone certyfikatami jednostki notyfikowanej. Produkowane wg zasad zrównoważonego rozwoju w zakładach posiadających certyfikaty Amfiori BSCI A oraz EcoVadis. Rozmiary XS-XL, oznaczone kolorystycznie minimum na 5-ciu ściankach dyspensera, pakowane po 200 sztuk (XL po 180 szt.). </t>
  </si>
  <si>
    <t>Strzykawka tuberkulinowa 1 ml igła 0,45/13 100szt</t>
  </si>
  <si>
    <t>Przyrząd do bezpiecznego przetaczania płynów w terapii infuzyjnej z możliwością utrzymania przez 24 godziny w czasie prowadzenia nieprzerwanej infuzji.  Elastyczna komora kroplowa o wielkości 6 cm zaopatrzona w dodatkowe skrzydełka dociskowe ułatwiające wkłucie w pojemniki z płynami. Hydrofilowy filtr cząsteczkowy o wielkości oczek 8 μm, automatycznie zatrzymujący przepływ po opróżnieniu komory. Miękki i elastyczny dren o długości min. 180cm z dodatkowym portem do podawania leków. Uniwersalne zakończenie Luer-Lock zabezpieczone koreczkiem Air Pass z filtrem hydrofobowym, Niepirogenny, nie zawiera lateksu i ftalanów. Jednorazowy, sterylizowany EO. Opakowanie: papier/folia</t>
  </si>
  <si>
    <t>Bezigłowy port iniekcyjny z przedłużaczem (pojedynczym, podwójnym, potrójnym, do wyboru przez zamawiającege) z czasem stosowania przez 7 dni lub 350 aktywacji, przeźroczysta obudowa, transparentna silikonowa samouszcelniająca się membrana nie wystająca poza obręb portu, bez elementów metalowych, długość całkowita 15cm z przesuwnym zaciskiem na drenie.Objętość wypełnienia portu bezigłowego: 0,09 ml
Przestrzeń martwa: 0,001 ml
Wytrzymałość na ciśnienie płynu iniekcyjnego: 3 bary (44 PSI)
Wytrzymałość na ciśnienie zwrotne: 2 bary (29 PSI  Dostępne w dwóch średnicach drenów: 1,0 x 2,7mm i 3,0 x 4,0mm. Pakowany pojedynczo, sterylny. Opakowanie folia/papier</t>
  </si>
  <si>
    <t>Zestaw do pobierania materiału do badania na obecność owsika ludzkiego techniką przylepca celofanowego wg Grahama; każdy zestaw osobno zapakowany i składający się ze szkiełka podstawowego, przezroczystej taśmy samoprzylepnej, instrukcji pobrania wymazu oraz etykiety na dane pacjenta</t>
  </si>
  <si>
    <t>Wymazówki transportowe (z tworzywa sztucznego, wacik dakronowy, korek czerwony, w probówce ⌀13x165mm, sterylne – R</t>
  </si>
  <si>
    <t>Pojemnik transportowy z zakrętką, z nieprzezroczystego PE, do probówek o poj. 10 ml, z chłonną bibułą zapobiegającą wyciekom</t>
  </si>
  <si>
    <t>Zestaw transportowy z probówką po 100szt</t>
  </si>
  <si>
    <t>Kieliszki bezbarwne j.uż. 90szt</t>
  </si>
  <si>
    <t>Półmaska filtrująca bez zaworu (klasa FFP3)_A50szt</t>
  </si>
  <si>
    <t>Koreczek do dezynfekcji portów bezigłowych Po zielony 70% IPA_A250</t>
  </si>
  <si>
    <t>Asortyment</t>
  </si>
  <si>
    <t>Nr kat./nazwa własna</t>
  </si>
  <si>
    <t>jm.</t>
  </si>
  <si>
    <t>ilość</t>
  </si>
  <si>
    <t>Cena jedn. netto</t>
  </si>
  <si>
    <t>stawka VAT</t>
  </si>
  <si>
    <t>Wartość Vat</t>
  </si>
  <si>
    <t>Wartość brutto</t>
  </si>
  <si>
    <t>Cena jedn. Brutto</t>
  </si>
  <si>
    <t>Rurki intubacyjne j.u. bez mankietu z mieszaniny silikonu i PCW, sterylne bez otworu Murphy-ego</t>
  </si>
  <si>
    <t xml:space="preserve"> CH 2,0- 5,5</t>
  </si>
  <si>
    <r>
      <t xml:space="preserve">Rurka tracheostomijna z mankietem wysokoojętościowym, niskociśnieniowym  z wbudowanym przewodem do odsysania widoczna w całości w RTG ze stałym transparentnym szyldem z oznaczeniem średnicy zewnętrznej i wewnętrznej rurki, </t>
    </r>
    <r>
      <rPr>
        <sz val="8"/>
        <color theme="2" tint="-0.499984740745262"/>
        <rFont val="Arial"/>
        <family val="2"/>
        <charset val="238"/>
      </rPr>
      <t xml:space="preserve">niebieski </t>
    </r>
    <r>
      <rPr>
        <sz val="8"/>
        <rFont val="Arial"/>
        <family val="2"/>
        <charset val="238"/>
      </rPr>
      <t>balonik kontrolny i dren łączący z rurką,integralny łącznik -do stosowania na oddziale OAiIT</t>
    </r>
  </si>
  <si>
    <t xml:space="preserve"> CH 7,0- 9,0</t>
  </si>
  <si>
    <t>CH 7,00-9,00</t>
  </si>
  <si>
    <t>Orator, zastawka umożliwiająca mówienie chorym z tracheostomią z kapturkiem kryjącym, z kapturkiem umozliwiającym podłączenie dodatkowego źródła tlenu a 2 szt.</t>
  </si>
  <si>
    <t>Zestaw uzupełniający do przezskórnej tracheotomii metodą Griggsa z rurką tracheostomijną  z wbudowanym przewodem do odsysania</t>
  </si>
  <si>
    <t>średnica wew. 8,0</t>
  </si>
  <si>
    <t>Zestaw wielokomorowy do aktywnego lub biernego drenażu klatki piersiowej z dokładną regulacją siły ssania i zastawką wodną</t>
  </si>
  <si>
    <t>pojemność 2100-2200 ml</t>
  </si>
  <si>
    <t>Prowadnica intubacyjna do ukształtowania z drutem jednorazowa</t>
  </si>
  <si>
    <t>4 mm, 5mm</t>
  </si>
  <si>
    <t>Poz.1, 2, 3, 8  Ilości poszczególnych rozmiarów według potrzeb zamawiającego</t>
  </si>
  <si>
    <t xml:space="preserve">Zestaw do tętnicy udowej metodą Seldingera. W skład zestawu wchodzą: cewnik poliuretanowy, prowadnica igłowa, prowadnica Seldingera w aparacie wprowadzającym oraz koreczek Luer-Lock  </t>
  </si>
  <si>
    <t>4Fr długość200mm</t>
  </si>
  <si>
    <t xml:space="preserve">Zestaw do kaniulacji żył centralnych, trzyświatłowy,  7FR długość 150mm  
 Zestaw powinien zawierać: prowadnicę typu kaniula, stalową igłę prowadzącą, rozszerzadło naczyniowe, aparat typu VenaGuide, do wprowadzania techniką Seldingera, drut wprowadzający zakończony „J”, zaciski zamykające światło odprowadzeń cewnika, strzykawkę 5ml., koreczki Luer-Lock. Zestaw pakowany w podwójną tackę w celu zwiększenia bezpieczeństwa i możliwości przełożenia zestawu na pole zabiegowe
</t>
  </si>
  <si>
    <t>7Fr długość150mm</t>
  </si>
  <si>
    <t xml:space="preserve">Zestaw do kaniulacji żył centralnych, trzyświatłowy,  7FR długość 200mm . Zestaw powinien zawierać: prowadnicę typu kaniula, stalową igłę prowadzącą, rozszerzadło naczyniowe, aparat typu VenaGuide, do wprowadzania techniką Seldingera, drut wprowadzający zakończony „J”, zaciski zamykające światło odprowadzeń cewnika, strzykawkę 5ml., koreczki Luer-Lock. Zestaw pakowany w podwójną tackę w celu zwiększenia bezpieczeństwa i możliwości przełożenia zestawu na pole zabiegowe
</t>
  </si>
  <si>
    <t>7Fr długość 200mm</t>
  </si>
  <si>
    <t>Przetwornik podwójny do pomiaru inwazyjnego ciśnienia ze zintegrowanym systemem płuczącym 3ml/h oraz możliwością przepłukiwania poprzez użycie skrzydełek, oraz zawór gumowy aktywizujący system płuczący, kranik trójdrożny wyposażony w nie zdejmowany koreczek umożliwiający kalibrację bez rozszczelniania systemu. Zbiornik wyrównawczy wyposażony w zagiętą igłę, która zapobiega zapowietrzeniu systemu. Połączenie z kablem interferencyjnym preferowane – pionowe. Zakres częstotliwości własnej przetwornika &gt;1200 Hz</t>
  </si>
  <si>
    <t>Rampa dwudrożna z 2 x kranikami odcinający oraz 3 x zintegrowanymi, samo płuczącymi, bezigłowymi portami luer-lock do terapii dożylnej wykonana z poliwęglanu, tworzywa odpornego na mechaniczne pęknięcia. Kraniki posiadające trójramienne pokrętło oraz optyczny identyfikator pozycji otwarty / zamknięty. Wytrzymałość do 4.5 bar.</t>
  </si>
  <si>
    <t>Rampa czterodrożna z 4 x kranikami odcinający oraz 5 x zintegrowanymi, samo płuczącymi, bezigłowymi portami luer-lock do terapii dożylnej wykonana z poliwęglanu, tworzywa odpornego na mechaniczne pęknięcia. Kraniki posiadające trójramienne pokrętło oraz optyczny identyfikator pozycji otwarty / zamknięty. Wytrzymałość do 4.5 ba</t>
  </si>
  <si>
    <t>Igła do znieczuleń podpajęczynówkowych, ze szlifem Pencil-Point z bocznym otworem, prowadnicą, przezroczystym, ergonomicznym uchwytem zawierająca mandryn  w kolorze odpowiadającym kodowi rozmiaru, opakowanie wielowarstwowe nierozrywalne.</t>
  </si>
  <si>
    <t>25G - 27Gx90mm</t>
  </si>
  <si>
    <t>26Gx115-120mm</t>
  </si>
  <si>
    <t>Dwuczęściowe mocowanie do rurek intubacyjnych zapinane na rzep składające się z części na kark i mocowania na rurę z wycięciem długości 32+26cm wykonane z taśmy piankowej z możliwoscią regulacji. Bezlateksowe, hipoalergiczne, bez zastosowania klejów, neutralne dla bakterii, przeciwodleżynowe.</t>
  </si>
  <si>
    <t>32+26cm</t>
  </si>
  <si>
    <t>Zestaw zewnątrzoponowy, w skład którego wchodzą: strzykawka niskooporowa 7 ml, koreczek Luer-Lock, łącznik cewnika, cewnik ze znacznikiem i prowadnicą, płaski filtr przeciwbakteryjny,  zatrzaskowy uchwyt mocujący do cewnika + nieinwazyjne mocowanie cewnika do skóry pacjenta (klipsy zatrzaskowe-mocujące)</t>
  </si>
  <si>
    <t>18G</t>
  </si>
  <si>
    <t xml:space="preserve">Podkładka do rurek tracheostomijnych zabezpieczająca przed wyciekiem 
wydzieliny mająca właściwości hamowania krwawienia i przeciwodleżynowe
wykonana z hydrofilnej, poliuretanowej pianki wkolorze cielistym z zygzakowatym nacięciem zapobiegającym wysuwaniusię podkładki spod rurki po jej założeniu.
</t>
  </si>
  <si>
    <t>Poz. 7  -  ilość poszczególnych rozmiarów w podanym zakresie uzależniona od potrzeb Zamawiającego</t>
  </si>
  <si>
    <t>Wkłady workowe jednorazowego użytku, wykonane z tworzywa bez zawartości PCV. Uszczelniany automatycznie po uruchomieniu ssania bez konieczności wciskania go w kanister, funkcja samozasysania.Wielorazowe kanistry do wkładów do dostarczenia w potrzebnej ilosci.</t>
  </si>
  <si>
    <t>pojemność 2000 ml</t>
  </si>
  <si>
    <t xml:space="preserve">Klipsy tytanowe j.u kompatybilne z klipsownicą AESCULAP PL 503R </t>
  </si>
  <si>
    <t>Medium -Large 1kpl-6 klipsów 20 kpl w opakowaniu</t>
  </si>
  <si>
    <t>Igła do głębokich iniekcji domięśniowych, rozmiar 20Gx70mm, opakowanie 100szt. z opisem w języku polskim na opak.zbiorczym</t>
  </si>
  <si>
    <t>20Gx70mm</t>
  </si>
  <si>
    <t>Jałowy zestaw chirurgiczny uniwersalny *</t>
  </si>
  <si>
    <t xml:space="preserve">Jałowy zestaw chirurgiczny do cesarskiego cięcia  w pozycji leżącej *
</t>
  </si>
  <si>
    <t xml:space="preserve">Jałowy zestaw do operacji ginekologicznych  *
</t>
  </si>
  <si>
    <t xml:space="preserve">Jałowy zestaw  do artroskopii stawu kolanowego*      </t>
  </si>
  <si>
    <t xml:space="preserve">Jałowy zestaw  do artroskopii barku*      </t>
  </si>
  <si>
    <t>Jałowy zestaw  do chirurgii dłoni/stopy*  )</t>
  </si>
  <si>
    <t>Serweta włókninowa jałowa z przylepnym bokiem  75x 90 CM</t>
  </si>
  <si>
    <t>Jednorazowy sterylny fartuch chiurgiczny wzmocniony.*</t>
  </si>
  <si>
    <t>M-XXXL</t>
  </si>
  <si>
    <t>Serweta operacyjna j.u. sterylna, laminowana, gramatura min.45-62g/m2 *</t>
  </si>
  <si>
    <t xml:space="preserve">150x180-210 </t>
  </si>
  <si>
    <t>Serweta dwuwarstwowa (włóknina + laminat).Serweta jałowa, sterylizowana radiacyjnie rozmiar ok...150x100cm Otwór  9-12 cm przylepny *</t>
  </si>
  <si>
    <t>100-120x150cm</t>
  </si>
  <si>
    <t>Serweta operacyjna j.u., sterylna, laminowana, gramatura min. 45g/m-62g/m2*</t>
  </si>
  <si>
    <t>80 -90x120-150</t>
  </si>
  <si>
    <t>* Poz.- 1, 2,  3,  4,  5,  6, 7, 9,10, 11- Szczegółowy opis przedmiotu zamówienia w załączniku nr 3.</t>
  </si>
  <si>
    <t xml:space="preserve">* Poz. 8 – ilość poszczególnych rozmiarów wg potrzeb Zamawiającego. </t>
  </si>
  <si>
    <t>Jednorazowy automatyczny stapler liniowy o długości linii szwu 60mm, z podwójną linią naprzemiennie ułożonych tytanowych zszywek wykonanych z drutu obustronnie spłaszczonego, załadowany ładunkiem do tkanki cienkiej (3,5mm przed zamknięciem, 1,5mm po zamknięciu) lub ładunkiem do tkanki grubej (4,8mm przed zamknięciem, 2,0mm po zamknięciu), ze zintegrowaną pinezką ograniczającą wysuwanie tkanki opuszczaną manualnie lub automatycznie; stapler posiada jedną dżwignię zamykająco-spustową</t>
  </si>
  <si>
    <t>TA6035S/ TA6048S</t>
  </si>
  <si>
    <t>Jednorazowy automatyczny stapler liniowy o długości linii szwu 90mm, z podwójną linią naprzemiennie ułożonych tytanowych zszywek wykonanych z drutu obustronnie spłaszczonego, załadowany ładunkiem do ładunkiem do tkanki grubej (4,8mm przed zamknięciem, 2,0mm po zamknięciu), ze zintegrowaną pinezką ograniczającą wysuwanie tkanki opuszczaną manualnie lub automatycznie; stapler posiada jedną dżwignię zamykająco-spustową</t>
  </si>
  <si>
    <t>TA9035S/ TA9048S</t>
  </si>
  <si>
    <t>Jednorazowy stapler liniowy zamykająco-tnący, załadowany ładunkiem z nożem stanowiącym część ładunku, o długości linii szwu 60mm, z dwoma podwójnymi rzędami tytanowych zszywek ułożonych naprzemiennie, zszywki obustronnie spłaszczone na całej długości, zszywki do tkanki cienkiej o wysokości 3,8mm przed zamknięciem i 1,5mm po zamknięciu lub zszywki do tkanki grubej  o wysokości 4,8mm przed zamknięciem i 2,0mm po zamknięciu; stapler posiada ruchomą dźwignię spustową umożliwiającą odpalanie staplera na dwie strony; po odpaleniu staplera nóż chowa się w plastikową zabezpieczającą pochewkę; stapler posiada oddzielny przycisk otwierania staplera.</t>
  </si>
  <si>
    <t>GIA6038S/ GIA6048S</t>
  </si>
  <si>
    <t>Jednorazowy stapler liniowy zamykająco-tnący, załadowany ładunkiem z nożem stanowiącym część ładunku, o długości linii szwu 80mm, z dwoma podwójnymi rzędami tytanowych zszywek ułożonych naprzemiennie, zszywki obustronnie spłaszczone na całej długości, zszywki do tkanki cienkiej o wysokości 3,8mm przed zamknięciem i 1,5mm po zamknięciu lub zszywki do tkanki grubej  o wysokości 4,8mm przed zamknięciem i 2,0mm po zamknięciu; stapler posiada ruchomą dźwignię spustową umożliwiającą odpalanie staplera na dwie strony; po odpaleniu staplera nóż chowa się w plastikową zabezpieczającą pochewkę; stapler posiada oddzielny przycisk otwierania staplera.</t>
  </si>
  <si>
    <t>GIA8038S/ GIA8048S</t>
  </si>
  <si>
    <t xml:space="preserve">Narzędzie j.u wyposażone w system zamykania naczyń szczęki wygięte pod kątem 14 st., kompatybilny z generatorem LigaSure </t>
  </si>
  <si>
    <t>LF4418</t>
  </si>
  <si>
    <t xml:space="preserve">Kleszczyki j. u o dł. 18,8cm do zamykania i uszczelniania naczyń do 7mm włącznie, kompatybilny z generatorem LigaSure </t>
  </si>
  <si>
    <t>LF1212</t>
  </si>
  <si>
    <t>System do operacyjnego leczenia wysiłkowego nietrzymania moczu u kobiet (TOT System).                   Laserowo zgrzewane brzegi taśmy .                                System 2 jednorazowych igieł , charakteryzujący się ergonomiczym projektem uchwytu i  dwu płaszczyznowym wygięciem  igieł o średnicy 3,25 mm i 4 mm z tzw. pamiecią powrotną.                                     Nie traumatyczne połączenie igieł z końcami taśmy.  Implantacja z dostępu przez otwory zasłonione, out-in oraz in -out .*</t>
  </si>
  <si>
    <t>System do operacyjnego leczenia wysiłkowego nietrzymania moczu u kobiet (TOT System). System jednorazowy.  Monofilamentowa, 100% polipropylenowa, niewchłanialna taśma:  szerokość -1,1- 1,3 cm, grubość –0,33- 0,40 mm, gramatura -  48- 62g/m2, wytrzymałość na rozciąganie 70N/cm wykonane w technologii quadrical(geometria romboidalna obecność włókien skośnych, podwójna nić wzmacniająca) końce zaopatrzone w podwójne pętelki  *</t>
  </si>
  <si>
    <t>TAŚMA</t>
  </si>
  <si>
    <t>2 sztuki igieł wielorazowego użytku, spiralne, ze stali chirurgicznej o średnicy 4mm nie połączone z taśmami do inplantacji przez otwory zapłonione *</t>
  </si>
  <si>
    <t>IGŁY</t>
  </si>
  <si>
    <t>* Wykonawca dokonuje wyboru tylko jednego produktu z poz.1-2</t>
  </si>
  <si>
    <r>
      <t>Klipsy polimerowe naczyniowe niewchłanialne (II generacji) z zębami w kształcie stożka, kąt podcięcia zamykanej struktury tkankowej 44-46 zakres rozmiarów tkanki rozmiar L [(5 – 13 mm) (fioletowe)] opakowanie w zasobniki zawierające max. 4 klipsy (</t>
    </r>
    <r>
      <rPr>
        <i/>
        <sz val="8"/>
        <rFont val="Arial"/>
        <family val="2"/>
        <charset val="238"/>
      </rPr>
      <t>kompatybilne z klipsownicą GRENA S/N 008</t>
    </r>
    <r>
      <rPr>
        <sz val="8"/>
        <rFont val="Arial"/>
        <family val="2"/>
        <charset val="238"/>
      </rPr>
      <t xml:space="preserve">) opakowanie zawierające 18-22 zasobników </t>
    </r>
  </si>
  <si>
    <t>Ewakuator laparoskopowy 200ml/5cm</t>
  </si>
  <si>
    <t>*Pompa jest  własnoscią szpitala</t>
  </si>
  <si>
    <t>Elektroda bipolarna jednorazowa tnąca, pakowana sterylnie do optyk o kącie patrzenia 12 st. Opakowanie 3 szt. *</t>
  </si>
  <si>
    <t>Elektroda bipolarna jednorazowa wałeczkowa, pakowana sterylnie do optyk o kącie patrzenia 12 st. Opakowanie 3 szt. *</t>
  </si>
  <si>
    <t>Zestaw węży nakłuwających jednorazowego użytku sterylny. Opakowanie 10szt</t>
  </si>
  <si>
    <t xml:space="preserve">Elektroda bipolarna jednorazowa tnąca,pętla  pakowana sterylnie BIPO 22CH do optyk o kącie  12/30 st. </t>
  </si>
  <si>
    <t xml:space="preserve">Elektroda bipolarna jednorazowa wałeczkowa BIPO 22-26CH, pakowana sterylnie do optyk o kącie patrzenia 12/30 st. </t>
  </si>
  <si>
    <t>Jednorazowy zestaw drenów do ewakuacji gazów do laparoskopu fimy Wolf będacego własnoscią szpitala op.10szt</t>
  </si>
  <si>
    <t xml:space="preserve">Dren do płukania z kolcem i złączem Luer-Lock do sterylizacji min 20razy </t>
  </si>
  <si>
    <t>Urządzenia są wlasnością szpitala</t>
  </si>
  <si>
    <t>* Histeroskop diagnostyczno-operacyjny z ciągłym przepływem typu Grochmal, śr. 5 mm, kanał roboczy 5 Charr.,długość robocza 217 mm, optyka-kąt patrzenia 20 stopni.</t>
  </si>
  <si>
    <t>Pokrowiec na materac z gumką w oplocie, foliowy, rozmiar 210x90x20 cm, folia o grubości min. 22 mikrony</t>
  </si>
  <si>
    <t>Myjki do mycia ciała pacjenta w kształcie rękawicy bez palców, wykonane z miękkiej i mocnej tekstylnopodobnej włókniny typu Molton. Powierzchnia myjki posiada specjalne wytłoczenia, ułatwiające umycie bardziej zabrudzonych miejsc. Skład surowcowy: poliester - 50%, wiskoza - 50%, gramatura co najmniej 80 g/m2. Rozmiar min. 16x23 cm, pakowane w woreczki po maksymalnie 50 szt.</t>
  </si>
  <si>
    <t>Koszula dla pacjenta wkładana przez głowę, z rozcięciem z przodu typu Y, jasno niebieska, nieprześwitująca, zachowująca intymność pacjenta. Wykonana z włókniny typu SMS, nie drażniąca skóry, delikatna, minimalna gramatura  włókniny - 35 g/m kw. Dostępna w rozmiarze uniwersalnym, wymiary koszuli: obwód – 140 cm, długość – min. 120 cm. Pakowana po maksymalnie  10 szt.</t>
  </si>
  <si>
    <t>Koszula porodowa, wykonana z włókniny typu SMS o gramaturze minimum 35 g/m kw. Wkładana przez głowę, poszerzana, wiązana z przodu na minimum 2 pary troków. Rozmiar XL/XXL. Pakowana po maksymalnie</t>
  </si>
  <si>
    <t>Czepek do mycia głowy pacjenta bez użycia wody, nie wymagający dodatkowego namoczenia włosów, zawierający w składzie m. in. wodę, środek myjący (szampon)  i delikatną odżywką. Nie wymaga spłukiwania. Nadaje się mycia włosów zanieczyszczonych np. krwią, tłuszczem, żelem EEG. Nie zawiera w składzie: środków zapachowych i parabenów – zaznaczone na opakowaniu piktogramem, chlorheksydyny, simetikonu (silikon). W składzie: Diazolidinyl Urea, hamujący rozwór grzybów, pleśni oraz flory bakteryjnej, a także Morpholine Lactate jako środek zapobiegający elektryzowaniu się włosów oraz chlorek cetylpirydyny. Produkt bez lateksowy - zaznaczone na opakowaniu jednostkowym w postaci piktogramu. Średnica czepka 32 cm. Instrukcja obsługi w postaci obrazkowej na opakowaniu. Czepek wykonany w 70% z PET oraz 30% z wiskozy. Średnica czepka - 32 cm. Waga 160 g/m2. Do stosowania w temperaturze pokojowej lub do podgrzewania w mikrofalówce, przez 15-20 sekund (w opakowaniu), przy mocy 800 W.</t>
  </si>
  <si>
    <t>Maska chirurgiczna z gumkami na uszy typ IIR, zgrzewana ultradźwiękowo, 3-warstwowa, kolor niebieski, pakowana w kartonik maksymalnie 50 szt.</t>
  </si>
  <si>
    <t>Maska chirurgiczna na troki typ IIR, zgrzewana ultradźwiękowo, 3 warstwowa, kolor niebieski, pakowana w kartonik maksymalnie 50 szt.</t>
  </si>
  <si>
    <t>Jednorazowe nawilżane rękawice, gotowe  do mycia pacjenta leżącego, w postaci prostokąta, z możliwością włożenia dłoni do środka (nie jednowarstwowe ściereczki). Rękawica ze środkiem myjącym i pielęgnującym, o wymiarze 15 x 22 cm, w opakowaniu zamkniętym, zawierającym  8 sztuk. Z miękkiej i mocnej włókniny, w kolorze białym. Włóknina: 100 g/m2 (skład: 70% poliester, 30% wiskoza). Zawiera delikatne substancje myjące oraz nawilżające. Środek pielęgnujący skórę: Tocopherylacetate (vit. E), Aloe Vera oraz Glycerin. Rękawice przebadane dermatologicznie, nie zawierają parabenów ani środków zapachowych. Poziom pH neutralny - dodatkowo zaznaczone na opakowaniu w postaci piktogramów. Wyrób nie może zawierać phenoxyethanolu i silikonów. Wyrób hypoalergiczny. Opakowanie można podgrzewać w kuchence mikrofalowej 30 sek. max. 900 W, do maksymalnej temperatury 40 st. C. - możliwość  dostosowania temperatury myjki do temperatury ciała pacjenta (informacja na opakowaniu jednostkowym w postaci piktogramu). 
Opakowanie 8 sztuk.</t>
  </si>
  <si>
    <t>Prześcieradło włókninowe o gramaturze min. 25 g/m kw., wymiary min. 160 x 210 cm  kolor zielony. Każde prześcieradło pojedynczo składane. Pakowane po maksymalnie 10 szt.</t>
  </si>
  <si>
    <t>Prześcieradło włókninowe, włóknina polipropylenowa o gramaturze min. 25 g/m2, rozmiar min. 150 x 240 cm kolor biały, pakowane pojedynczo</t>
  </si>
  <si>
    <t>Czepek lekarski wiązany, multikolor / kwiatowy (czepki w 3 kolorach w 1 opakowaniu). Bok: włóknina wiskozowa o gramaturze min. 30 g/m2, denko: włóknina polipropylenowa o gramaturze min. 30 g/m2, rozmiar uniwersalny. Opakowanie typu kartonik zawiera 100 szt.</t>
  </si>
  <si>
    <t>Czepek lekarski typu furażerka, wiązany na troki, oddychający, z min. 5-warstwową wkładką przeciwpotną w części czołowej w kolorze białym, wiązany z tyłu głowy na troki w kolorze białym o dł. min. 20 cm. Rozmiar uniwersalny. Rozmiar wkładki pochłaniającej pot 7 x 29 cm, obwód min. 60 cm, wysokość 13 cm
Materiał: otok: Spunlace 45 g/m2 niebieski, denko: Polipropylen 25 g/m2 białe, wkładka chłonąca pot: Spunlace 40 g/m2 biała
Kolor: niebieski. Pakowany w kartonik 50 szt.</t>
  </si>
  <si>
    <t>Ubranie operacyjne wykonane z włókniny typu SMS o gramaturze min. 40 g/m2, antystatyczne, dekolt V obszyty białą lamówką. Na bluzie 3 kieszenie, spodnie z paskiem. Nogawki i rękawy podszyte. Kolor niebieski, rozmiary S, M, L i XL</t>
  </si>
  <si>
    <t>Komplet pościeli jednorazowego użytku, zielony, włóknina typu polipropylen o gramaturze min. 25 g. Wymiary minimalne elementów: poszewka - 70 x 80 cm, poszwa - 150 x 210 cm, prześcieradło - 160 x 210 cm. Pakowane w woreczek jako komplet.</t>
  </si>
  <si>
    <t xml:space="preserve">Koc ogrzewający jednorazowego użytku dla pacjenta, o wymiarach min. 110 x 220 cm, z włókniny. Koc min. 3-warstwowy, zewnętrzne warstwy z włókniny polipropylenowej: kolor zielony od strony pacjenta o gramaturze co najmniej 30 g/m2 i niebieski na zewnątrz o min. gramaturze włókniny 30 g/m2. Wewnątrz koca wszyta jest środkowa biała, gruba warstwa ocieplająca, z tekstylnopodobnej, miękkiej włókniny typu Molton (wiskozowo-poliestrowej) o gramaturze min. 60 g/m2. Wszystkie 3 warstwy złączone - zgrzewane ultradźwiękowo. Wzdłuż kołderki przez środek min. dwa szwy, powodujące, że poszczególne warstwy się nie przesuwają i nie marszczą.  Wszystkie brzegi zewnętrzne zgrzewane szerokim ściegiem w technice ultradźwiękowej. Możliwość podgrzewania w cieplarce do temperatury 40 st. C – potwierdzone w karcie. Dłuższe brzegi podwinięte i przeszyte szwem ultradźwiękowym. Pakowane pojedynczo. </t>
  </si>
  <si>
    <t xml:space="preserve">Podkłady chłonne do przykrycia stołu operacyjnego, z wsadem z rozdrobnionej celulozy i superabsorbentu, minimum 5-warstwowe, wymiary minimum 100 x 220 cm. Chłonność minimum 4500 ml, możliwość przenoszenia pacjenta o wadze do 150 kg/1 minutę - potwierdzone w karcie produktu. Op. 10 szt. </t>
  </si>
  <si>
    <t>Prześcieradła jednorazowego użytku, składane, bibułowo-foliowe. Bibułka o gramaturze co najmniej 24 g/m2, folia PE o grubości co najmniej 13 mikronów, z paskiem bocznym zapobiegającym wyciekom. Rozmiar min. 80 x 210 cm, chłonność min. 310 ml, wzmocnione co najmniej 48 nitkami z poliestru. Opakowanie maks. 25 szt.</t>
  </si>
  <si>
    <t>Fartuch ochronny odporny na przemakanie, mankiet zakończony gumką. Wykonany z włókniny polipropylenowej o gramaturze min. 25 g/m kw. Rozmiar XL, minimalne wymiary fartucha: długość 125 cm, szerokość  150 cm. Kolor niebieski. Opakowanie 5 szt.</t>
  </si>
  <si>
    <t>Fartuch ochronny podfoliowany w części przedniej + całe rękawy, z oddychającym tyłem, z mankietem poliestrowym o szerokości min. 5 cm. Gramatura min. 30 g/m kw., kolor żółty. Rozmiar do wyboru przez Zamawiającego: L , XL. Opakowanie 5 szt.</t>
  </si>
  <si>
    <t>Spodenki do kolonoskopii, nieprześwitujące, wykonane z włókniny typu SMS o gramaturze minimum 28 g/m2. Dostępne w rozmiarach L oraz XL/XXL. Opakowanie 10 szt.</t>
  </si>
  <si>
    <t>Prześcieradło celulozowe na rolce, podfoliowane, 2- warstwy (1 x bibuła + 1 x folia polietylenowa), rozmiar 50 cm x 50 m, perforacja co 50 cm, kolor biały. Opakowanie - 1 rolka.</t>
  </si>
  <si>
    <t>Prześcieradło celulozowe na rolce, podfoliowane, 2- warstwy (1 x bibuła + 1 x folia polietylenowa), rozmiar 38 cm x 50 m, perforacja co 50 cm, kolor biały. Opakowanie - 1 rolka.</t>
  </si>
  <si>
    <t>Rolka celulozowa, dwuwarstwowa, w kolorze białym, służąca do przykrycia stołów i kozetek. 
Wymiary 50 cm x 50 m, perforacja co 37,5 cm, średnica 13 cm.
Wyprodukowana z nowych włókien celulozowych.
Opakowanie – 1 rolka.</t>
  </si>
  <si>
    <t>Podkłady chłonne z taśmami samoprzylepnymi, rozmiar 75 x 90 cm, chłonność min. 1800 ml, z wsadem z rozdrobnionej pulpy celulozowej i superabsorbentu (SAP). Bielony bez użycia chloru. Opakowanie zawiera maksymalnie 30 szt.</t>
  </si>
  <si>
    <t>Wkładka o anatomicznym kształcie dla osób z nietrzymaniem moczu z superabsorbentem SAP.Wkładka w pełni przpuszczajaca powietrze wypozażona w falbankę chroniacą przed przeciekaniem.Chłonnosć minimum 3400 ml rozmiar 73cm x37 cm.x 21szt</t>
  </si>
  <si>
    <t xml:space="preserve">Ręcznik z celulozy Airlaid, wymiary minimum 80 x 60 cm, gramatura min. 70 g/m kw. Bardzo miękki i chłonny, nie drażniący skóry. Opakowanie maksimum 30 szt. </t>
  </si>
  <si>
    <t xml:space="preserve">Ręcznik z celulozy Airlaid, wymiary minimum 26 x 58 cm, gramatura min. 70 g/m kw. Bardzo miękki i chłonny, nie drażniący skóry. Opakowanie maksimum 50 szt. </t>
  </si>
  <si>
    <t>Pianka do oczyszczania skóry podczas zabiegów higieny bez użycia wody, lekko zapachowa. Poziom pH 5-6. Bez barwników, z zawartością m. in  witaminy E, panthenolu, ekstraktu z rumianku. Pojemność 400 ml.</t>
  </si>
  <si>
    <t>24G (0,7x19mm)</t>
  </si>
  <si>
    <t>26G</t>
  </si>
  <si>
    <t xml:space="preserve">Kaniula dotętnicza 20 G 1,1 x 45 mm, przepływ 49 ml/min., cewnik z PTFE, z zaworem odcinającym - suwakowo-kulkowym typu Floswitch w kolorze
czerwonym , ze skrzydełkami z otworami do przyszycia do skóry pacjenta, sterylne, jednorazowego użytku, pakowane w TYVEK lub blister z papierem klasy medycznej opk./25 szt.
</t>
  </si>
  <si>
    <t>20G           długość 45mm</t>
  </si>
  <si>
    <t>Sterylna woda do nawilżania tlenu w jednorazowym pojemniku z adapterem do dozownika tlenu. Pojemność 340ml lub 650ml do wyboru przez zamawiającego</t>
  </si>
  <si>
    <t>ml</t>
  </si>
  <si>
    <t>Igła tępa do bezpiecznego pobierania leków z fiolek wielodawkowych , 18G, 1,2 x 25 mm, z ostrzem ściętym pod kątem 45°, które zapobiega fragmentacji materiału korka, elektropolerowane w celu  uzyskania gładkości, z nasadką w kolorze czerwonym dla łatwej identyfikacji igły tępej bez filtra op. 100szt.</t>
  </si>
  <si>
    <t xml:space="preserve">Ostrza jednorazowe - ostrze kompatybilne z
bezprzewodową strzygarką, szerokość strzyżenia 30 mm - 32 mm, maksymalna wysokość pozostawianych włosów 0,23 mm, widoczny nr seryjny (LOT) bezpośrednio na każdym ostrzu, pakowane indywidualnie w blistry.
</t>
  </si>
  <si>
    <t>Standardowe ostrza chirurgiczne ze stali węglowej, sterylne; pojedynczo pakowane  w zgrzaną folię z wytłoczonym numerem serii, rysunkiem ostrza, numerem ostrza i nazwą producenta; na każdym ostrzu wygrawerowany numer ostrza i nazwa producenta; ostrza zgodne z normami: normy ISO14001:2004, ISO13485:2003 ; pakowane w opakowania po 100szt, na opakowaniu jednostkowym oryginalnie  nadrukowany rysunek ostrza w skali 1:1; opakowanie zbiorcze ostrzy (100szt) szczelnie zewnętrznie owinięte folią, co dodatkowo chroni przed np. wilgocią i brudem; opis produktu na opakowaniu w j. polskim; dostępne w rozmiarach: od 6 do 26.</t>
  </si>
  <si>
    <t>Ostrza wymienne j.u. a 100szt. Opis jak wyżej poz.9</t>
  </si>
  <si>
    <t>Zestaw do szynowania moczowodów typu Double-J 4,7 Ch:widoczny w promieniach Rtg, drenaż do 6 mies. ,cewnik o śr. 4,7 Ch oraz dł. 20, 22, 24, 26, 28, 30 cm (do wyboru przez Zamawiającego), otwarty-zamknięty lub obustronnie otwarty,popychacz o dł. 40 cm,prowadnica o śr. 0.028” i dł. 125 cm powleczona teflonem z giętkim zakończeniem,średnica pętli pęcherzowej i nerkowej 2 cm,otwory drenujące rozmieszczone na trzonie i pętlach cewnika,znakowany co 5 cm dla dokładnego umiejscowienia,z zaciskiem.</t>
  </si>
  <si>
    <t>Długoterminowy zestaw do szynowania moczowodów typu Double-J 4,7 Ch:widoczny w promieniach Rtg drenaż od 6 do 12 mies.,cewnik o śr. 4,7  Ch, dł. 20, 22, 24, 26, 28, 30 cm (do wyboru przez zamawiającego), otwarty-zamknięty lub obustronnie otwarty, pokryty fosforylocholiną,popychacz o dł. 40 cm,prowadnica o śr. 0.028” i dł. 125 cm powleczona teflonem z giętkim zakończeniem,średnica pętli pęcherzowej i nerkowej 2 cm,otwory drenujące rozmieszczone na trzonie i pętlach cewnika,znakowany co 5 cm dla dokładnego umiejscowienia,z zaciskiem.</t>
  </si>
  <si>
    <t>Cewnik moczowodowy typu Nelaton:Cewnik znakowany co centymetr, widoczny w promieniach Rtg, wykonany z Pebaxu, otwarty lub zamknięty (do wyboru przez Zamawiającego), śr. 5 Ch, dł. 70 cmŁącznik z zakończeniem Luer-Lock, możliwość podłączenia strzykawki. Metalowy mandryn.</t>
  </si>
  <si>
    <t xml:space="preserve">Cewnik trójdrożny Dufour: Cewnik wykonany z przeźroczystego silikon Śr. 18, 20, 22 CH, dł. 42 cm,balon o poj.: - 50 ml dla 18 Ch- 60 ml dla20 Ch- 70 ml dla 22 ChWysoka odporność na inkrustracje. Produkt sterylny, pakowany folia/papier
</t>
  </si>
  <si>
    <t>Zestaw do nefrostomii technika seldingra-Renodrain Silikon: : Cewnik wykonany z przeźroczystego silikon Linia pozycyjna i podzialka, śr. 10, 12,14,16 CH dl. 40cm. Pojemność balona odpowiednio do średnic 1,5, 2, 3,5 ml.Igła punkcyjna dwuczęsciowa 18G, 20cm widoczna w USG. Rozszerzadło atraumatyczne dł. 18cm z rozrywaną koszulką i rozszerzadlo bez rozrywanej koszulki. Produkt steryny, pakowany folia/papier.</t>
  </si>
  <si>
    <t>Zestaw punkcyjny do nakłucia cystostomii: Śr. 14 CH, dł. cewnika 40 cm, dł. igły punkcyjnej 12 FR, śr. igły punkcyjnej 5,6 mm, Wykonana z silikonu, Końcówka cewnika prosta z balonem o pojemności 5 ml Skalpel z uchwytem, Zatyczka stożkowa,stopniowana, Podłączenie do worka na mocz,Zawór do napełniania balonu Produkt sterylny pakowany folia/papier</t>
  </si>
  <si>
    <t>Prowadnica nitinolowa: Powłoka hydrofilna. Zakończenie prowadnicy proste, końcówka miękka (70mm), Długość 150 cm, średnica 0,035”Produkt sterylny, pakowany folia/papier</t>
  </si>
  <si>
    <t>Cewnik do wymiany nefrostomii: Cewnik Pigtail wykonany z poliuretanu w rozmiarze 8 Ch,Otwory drenujące rozmieszczone napętli cewnika, Skrzydełka do przyszycia cewnika ,Kranik jednokierunkow,Luer-Lock do podłączenia łącznika do worka na mocz.Produkt sterylny pakowany folia/papier</t>
  </si>
  <si>
    <t>Cewnik trójdrożny Couvelaire: Cewnik wykonany z przeźroczystego silikonu, Śr. 16,18,20,22,24CH, , balon odpowiednio  40, 50, 60,70,80 ml (w zależności od średnicy). . Produkt sterylny, pakowany folia/papier</t>
  </si>
  <si>
    <t>Drut do wymiany nefrostomii / prowadnica Lunderquist: pokryta teflonem, końcówka prosta lub zagięta na odcinku 1,5 lub 3 mm (do wyboru przez Zamawiającego),o śr. 0.035” i dł. 80 cm.</t>
  </si>
  <si>
    <t>Poz.1, 2, 3, 4, 5, 9– ilość poszczególnych rodzajów  uzależniona od potrzeb Zamawiającego</t>
  </si>
  <si>
    <t>Cewnik tętniczy do tętnicy udowej dla dorosłych standardowy (średnica zewnętrzna 5F, długość użyteczna 20cm), czujnik temperatury, linia czerwona-przetwornik do krwawego pomiaru ciśnienia tętniczego, dodatkowa linia niebieska-przetwornik do pomiaru OCŻ, dostosowany do pracy z posiadanymi przez zamawiającego urządzeniami PUSIOFLEX i PICCO 2 firmy Pulsion Medical System</t>
  </si>
  <si>
    <t xml:space="preserve">Czujnik do ciągłego pomiaru rzutu serca z konturu fali tętna współpracujący z dowolnym przetwornikiem ciśnienia, wymagający kalibracji, posiadający wbudowane diody LED informujące o stanie czujnika i jakości sygnału </t>
  </si>
  <si>
    <t>Zamknięty system do odsysania z rurki intubacyjnej w rozmiarach CH 10/12/14/16 dł. 56 cm, możliwość stosowania do 72 godz. Rozmiary systemów kodowane kolorem</t>
  </si>
  <si>
    <t>Zamknięty system do odsysania z rurki intubacyjnej w rozmiarach CH 10/12/14/16 dł. 62 cm możliwość stosowania do 72 godz. Rozmiary systemów kodowane kolorem.</t>
  </si>
  <si>
    <t>Zamknięty system do odsysania z rurki intubacyjnej w rozmiarach CH 10/12/14/16 długość 54 cm; oraz rurki tracheostomijnej CH 10/12/14/16 długość 34 cm, możliwość stosowania do 72 godz. Rozmiary cewników kodowane kolorem.</t>
  </si>
  <si>
    <t>Zamknięty system do odsysania z rurki intubacyjnej rozmiary CH10/12/14/16, długość 59 cm; CH14/16 długość 65 cm oraz rurki tracheostomijnej rozmiary CH12/14/16, długość 39 cm; Właściwości ogólne: możliwość stosowania do 168 godz. (potwierdzona dokumentem od producenta).</t>
  </si>
  <si>
    <t>Mankiet infuzyjny jednorazowego użytku o pojemności 1000 ml, mankiety zmywalne z opisaną pojemnością, z uchwytem do powieszenia, zintegrowany wewnętrznie zaczep na worek lub butelkę. Dren łączący, gruszka  do pompowania ciśnienia z obrotowym zaworem, manometr z numerycznym i kolorystycznym oznaczeniem optymalnego poziomu ciśnienia. Produkt bez lateksu.</t>
  </si>
  <si>
    <t>Jednorazowy zestaw laryngoskopowy, nierozłączalny (łyżka połączona z rękojeścią na stałe), gotowy do użytku po wyjęciu z opakowania,</t>
  </si>
  <si>
    <t xml:space="preserve">Rurka intubacyjna, zbrojona z mankietem niskociśnieniowym z prowadnicą w komplecie, </t>
  </si>
  <si>
    <t>CH 7,0-9,0</t>
  </si>
  <si>
    <t>100/110/XXX</t>
  </si>
  <si>
    <t>* Poz.- 1, 2,  3,  4,  6, 7- Szczegółowy opis przedmiotu zamówienia w załączniku nr 3.</t>
  </si>
  <si>
    <t>Poz. 7– ilość poszczególnych rodzajów  uzależniona od potrzeb Zamawiającego</t>
  </si>
  <si>
    <t>Dren jednorazowy systemu oddymiania, zintegrowany filtr  opakowanie 10szt</t>
  </si>
  <si>
    <t>Kasetka z filtrem systemu oddymiania CO2  opakowanie 30szt</t>
  </si>
  <si>
    <t>Dren jednorazowy z pogrzewaniem gazu opakowanie 10szt</t>
  </si>
  <si>
    <t xml:space="preserve"> Insufltor PG150 jest własnoscią szpitala</t>
  </si>
  <si>
    <t>Opis przedmiotu zamówienia</t>
  </si>
  <si>
    <t>Numer katalogowy</t>
  </si>
  <si>
    <t>jed. miary</t>
  </si>
  <si>
    <t>Długość igły</t>
  </si>
  <si>
    <t>Krzywizna i rodzaj igły</t>
  </si>
  <si>
    <t>Długość nitki</t>
  </si>
  <si>
    <t>Grubość nitki USP</t>
  </si>
  <si>
    <t xml:space="preserve"> Cena netto </t>
  </si>
  <si>
    <t>Cena brutto</t>
  </si>
  <si>
    <t>szwy chirurgiczne, niewchłanialne, syntetyczne, poliamidowe, jednowłóknowe opakowanie 10 szt.*</t>
  </si>
  <si>
    <t xml:space="preserve">3/8 koła odwrotnie tnąca </t>
  </si>
  <si>
    <t>5/0</t>
  </si>
  <si>
    <t>3/8 koła odwrotnie tnąca</t>
  </si>
  <si>
    <t>4/0</t>
  </si>
  <si>
    <t>24-25</t>
  </si>
  <si>
    <t>3/0</t>
  </si>
  <si>
    <t>2/0</t>
  </si>
  <si>
    <t>szwy chirurgiczne, niewchłanialne, syntetyczne, poliamidowe, jednowłóknowe opakowanie 12 szt.</t>
  </si>
  <si>
    <t>prosta odwrotnie tnąca</t>
  </si>
  <si>
    <t>szwy chirurgiczne, niewchłanialne, syntetyczne, polipropylen, jednowłóknowe opakowanie 12 szt.</t>
  </si>
  <si>
    <t>26-27</t>
  </si>
  <si>
    <t>1/2 koła okrągła</t>
  </si>
  <si>
    <t>szwy chirurgiczne, niewchłanialne, syntetyczne, poliester, powlekany silikonen, plecionka opakowanie 12 szt.</t>
  </si>
  <si>
    <t>szwy chirurgiczne, niewchłanialne, syntetyczne,polipropylen,monofilamentowe,niepowlekane opakowanie 12 szt.</t>
  </si>
  <si>
    <t>2x 12-13</t>
  </si>
  <si>
    <t>6/0</t>
  </si>
  <si>
    <t xml:space="preserve"> 3/8 koła odwrotnie tnąca </t>
  </si>
  <si>
    <t>2*16</t>
  </si>
  <si>
    <t>75-90</t>
  </si>
  <si>
    <t>szwy chirurgiczne, wchłanialne(60-90 dni), syntetyczne, plecionka powlekana stearynianem wapnia i polikatrolaktonem, jednoskładnikowe z kwasu poliglikolowego, podtrzymywanie tkankowe:70%-80% po 14 dniach,50% po 21 dniach opakowanie 12 szt.</t>
  </si>
  <si>
    <t>szwy chirurgiczne,wchłanialne(60-90 dni),syntetyczne,plecionka powlekana stearynianem wapnia i polikatrolaktonem,jednoskładnikowe z kwasu poliglikolowego,podtrzymywanie tkankowe:70%-80% po 14 dniach,50% po 21 dniach opakowanie 12 szt.</t>
  </si>
  <si>
    <t>szwy chirurgiczne, wchłanialne (60-90 dni), syntetyczne, plecionka powlekana stearynianem wapnia i polikatrolaktonem, jednoskładnikowe z kwasu poliglikolowego podtrzymywanie tkankowe:70%-80% po 14 dniach, 50% po 21 dniach opakowanie 12 szt.</t>
  </si>
  <si>
    <t>szwy chirurgiczne, wchłanialne (60-90 dni), syntetyczne, plecionka powlekana stearynianem wapnia i polikatrolaktonem, jednoskładnikowe z kwasu poliglikolowego, podtrzymywanie tkankowe:70%-80% po 14 dniach, 50% po 21 dniach opakowanie 12 szt.</t>
  </si>
  <si>
    <t>szwy chirurgiczne, wchłanialne (60-90 dni), syntetyczne, plecionka powlekana stearynianem wapnia i polikatrolaktonem, jednoskładnikowe z kwasu poliglikolowego, podtrzymywanie tkankowe:70%--80% po 14 dniach, 50% po 21 dniach opakowanie 12 szt.</t>
  </si>
  <si>
    <t>szwy chirurgiczne, wchłanialne (60-90 dni), syntetyczne, plecionka powlekana stearynianem wapnia i polikatrolaktonem, jednoskładnikowe z kwasu poliglikolowego, podtrzymywanie tkankowe:70% -80%po 14 dniach, 50% po 21 dniach opakowanie 12 szt.</t>
  </si>
  <si>
    <t>bez igły</t>
  </si>
  <si>
    <t>3X45</t>
  </si>
  <si>
    <t>szwy chirurgiczne, wchłanialne (60-90 dni), syntetyczne, plecionka powlekana stearynianem wapnia i polikatrolaktonem, jednoskładnikowe z kwasu poliglikolowego, podtrzymywanie tkankowe:70% po 14 dniach, 50% po 21 dniach opakowanie 12 szt.</t>
  </si>
  <si>
    <t>szwy chirurgiczne wchlanialne (180-210 dni), syntetyczne jednowłóknowe, z polimeru poly p-dioxanonu, podtrzymywanie tkankowe: 65-70% po 28 dniach, 50% po 42 dniach lub 55-60%po 43 dniach opakowanie 12 szt.</t>
  </si>
  <si>
    <t>70-75</t>
  </si>
  <si>
    <t>70-90</t>
  </si>
  <si>
    <t>szwy chirurgiczne wchlanialne (180-210 dni), syntetyczne jednowłóknowe, z polimeru poly p-dioxanonu, podtrzymywanie tkankowe:  65-70% po 28 dniach, 50% po 42 dniach lub 55-60%po 43 dniach opakowanie 12 szt.</t>
  </si>
  <si>
    <t>szwy chirurgiczne wchlanialne (180-210 dni),syntetyczne jednowłóknowe, z polimeru poly p-dioxanonu, podtrzymywanie tkankowe:  65-70% po 28 dniach, 50% po 42 dniach lub 55-60%po 43 dniach opakowanie 12 szt.</t>
  </si>
  <si>
    <t>szwy chirurgiczne wchlanialne(180-210 dni),syntetyczne jednowłóknowe, z polimeru poly p-dioxanonu,podtrzymywanie tkankowe:   65-70% po 28 dniach, 50% po 42 dniach lub 55-60%po 43 dniach opakowanie 12 szt.</t>
  </si>
  <si>
    <r>
      <rPr>
        <sz val="8"/>
        <color theme="2" tint="-0.499984740745262"/>
        <rFont val="Arial"/>
        <family val="2"/>
        <charset val="238"/>
      </rPr>
      <t>48-</t>
    </r>
    <r>
      <rPr>
        <sz val="8"/>
        <rFont val="Arial"/>
        <family val="2"/>
        <charset val="238"/>
      </rPr>
      <t>50</t>
    </r>
  </si>
  <si>
    <t>150cm pętla</t>
  </si>
  <si>
    <t>szwy chirurgiczne wchlanialne(180-210 dni),syntetyczne jednowłóknowe, z polimeru poly p-dioxanonu,podtrzymywanie tkankowe:  65-70% po 28 dniach, 50% po 42 dniach lub 55-60%po 43 dniach opakowanie 12 szt.</t>
  </si>
  <si>
    <t>szwy chirurgiczne wchłanialne (60-90 dni) , plecione z kwasu poliglikolowego,powlekane poliglikolem, podtrymywanie tkankowe: 50%-18 dni po zaimplantowaniu typu Novosyn</t>
  </si>
  <si>
    <t xml:space="preserve">Syntetyczny, monofilamentowym szew o długim okresie wchłaniania, wykonanym z homopolimeru Poli-p-dioksanonu, 
dostępny w kolorze fioletowym. MonoPlus gwarantuje doskonałe właściwości poręczności w połączeniu z dużą wytrzymałością na 
rozciąganie. MonoPlus jest rekomendowany wszędzie tam, gdzie 
wymagany jest długi okres wsparcia tkanki (do 10 tygodni) typu MonoPlus C0024447
</t>
  </si>
  <si>
    <t>HR37</t>
  </si>
  <si>
    <t>Nici chirurgiczne 4/0 typu NOVOSYN QUICK C0025245</t>
  </si>
  <si>
    <t>Nici chirurgiczne typu NOVOSYN FIOLETOWY 0 70CM JR36SS</t>
  </si>
  <si>
    <t>Zadanie  Nr 2–Serwety i maty chłonne, System do zbiórki stolca, Kaniule i ostrza wymienne</t>
  </si>
  <si>
    <t xml:space="preserve">Zadanie  Nr 4 – Zestawy do kaniulacji żył centralnych                                                                              </t>
  </si>
  <si>
    <t>*Poz.34 Ilość poszczególnych rozmiarów według potrzeb zamawiającego</t>
  </si>
  <si>
    <t>Zestaw drenów płuczących do pompy LP100  x 10szt.</t>
  </si>
  <si>
    <t xml:space="preserve">Maska anestetyczna z nadmuchiwanym kołnierzem </t>
  </si>
  <si>
    <t>Poz.1, 2, 3, 22, 27, 38, 49,  53, 57,  58 , 75  Ilości poszczególnych rozmiarów według potrzeb zamawiającego</t>
  </si>
  <si>
    <t>Rozm. 0-6</t>
  </si>
  <si>
    <t>Zestaw do kaniulacji żył centralnych metodą Seldingera. W skład zestawu wchodzą: cewnik3 -światłowy 7Fr/16,18,18Ga/ 16 i 20 cm, nadający się do wstrzyknięć pod ciśnieniem do co najmniej 400 psi, z ochroną przeciwbakteryjną i przeciwgrzybiczą  [ chlorheksydynie i sulfadiazynie srebra] obecną wew. świateł, na zewnątrz wzdłuż korpusu cewnika, w złączkach i przedłużkach; strzykawka 5ml, igła echogeniczna 18Ga/ 6,35cm, rozszerzadło tkankowe, skalpel bezpieczny, prowadnica „J” nitynolowa 0,032”/60cm ze znacznikami głębokości oraz znacznikiem EKG w pochewce w kształcie koła, pojemnik na ostre odpady, skrzydełka mocujące, opakowanie typu blister, które umożliwia jałowe wyjęcie kaniuli, Co najmniej jedna wklejka do historii choroby/ zabiegu identyfikujące produkt nr REF/LOT/data ważności. Produkt sterylny. IFU w j polskim. Na etykiecie widoczne min. nr ref , lot, rozmiar i konfiguracja cewnika, wartości przepływów, objętość wypełniania, max prędkość przepływu, składowe zestawu.</t>
  </si>
  <si>
    <t>Zestaw do kaniulacji żył centralnych metodą Seldingera. W skład zestawu wchodzą: cewnik 4-światłowy 8,5Fr/16,14,18,18Ga/16 i 20 cm, nadający się do wstrzyknięć pod ciśnieniem do co najmniej 400 psi, z ochroną przeciwbakteryjną i przeciwgrzybiczą zalecaną opartą na chlorheksydynie i sulfadiazynie srebra, obecną wew. świateł, na zewnątrz wzdłuż korpusu cewnika, w złączkach i przedłużkach; Strzykawka 5ml, igła echogeniczna 18Ga/ 6,35cm, rozszerzadło tkankowe, skalpel bezpieczny, prowadnica „J” nitynolowa 0,032”/60cm ze znacznikami głębokości oraz znacznikiem EKG w pochewce w kształcie koła, pojemnik na ostre odpady, skrzydełka mocujące, opakowanie typu blister, które umożliwia jałowe wyjęcie kaniuli, Co najmniej jedna wklejka do historii choroby/ zabiegu identyfikujące produkt nr REF/LOT/data ważności. Produkt sterylny. IFU w j polskim. Na etykiecie widoczne min. nr ref , lot, rozmiar i konfiguracja cewnika, wartości przepływów, objętość wypełniania, max prędkość przepływu, składowe zestawu.</t>
  </si>
  <si>
    <t>SUD sterylne złącze niskiego ciśnienia  o dł. 250cm z dwoma zaworami antyzwrotnymi i przyłączem zatrzaskowym</t>
  </si>
  <si>
    <t>Opakowanie 50 szt</t>
  </si>
  <si>
    <t>MUD zestaw zasobników 24h do wstrzykiwacza Medrad Centargo składający się z trzech zespolonych komór przystosowanych do technologii tlokowej.</t>
  </si>
  <si>
    <t>Opakowanie 4 szt</t>
  </si>
  <si>
    <t>Sprzęt jest własnością szpitala</t>
  </si>
  <si>
    <t>Zestaw do odsysania pola operacyjnego z kateterem z otworam na całosci ssaka z drenem</t>
  </si>
  <si>
    <t>Wykonawca na czas trwania umowy użyczy 1 szt. klipsownicy : wartość  klipsownicy ………… zł. brutto</t>
  </si>
  <si>
    <t>Wykonawca na czas trwania umowy użyczy 2 klipsownice: wartość 1 klipsownicy ………… zł. brutto</t>
  </si>
  <si>
    <t>Zadanie nr 34   NICI CHIRURGICZNE</t>
  </si>
  <si>
    <t>Zadanie nr 35  SZWY I TAŚMY CHIRURGICZNE</t>
  </si>
  <si>
    <t>Zadanie  Nr 5–  Igły jednorazowe, zestawy do nakłuć, przyrządy do przetaczania</t>
  </si>
  <si>
    <t xml:space="preserve">Zadanie  Nr 6– Akcesoria do oddychania, Sondy, Cewniki, Sondy specjalistyczne Szyny, Folie operacyjne                                               </t>
  </si>
  <si>
    <t>Zadanie  Nr 7- Rękawice nitrylowe</t>
  </si>
  <si>
    <t>Zadanie  Nr 8– Akcesoria EKG i USG</t>
  </si>
  <si>
    <t>Zadanie  Nr 9 – Testy kontrolne sterylizacji</t>
  </si>
  <si>
    <t>Zadanie  Nr 10– Testy mycia i dezynfekcji, Testy biologiczne, Papier krepowany, Rękawy foliowe</t>
  </si>
  <si>
    <t>Zadanie  Nr 11- Jednorazowa odzież ochronna Higiena pacjenta pojemniki do badań histopatologicznych, wzierniki stazy, golarki, kieliszki jednorazowe</t>
  </si>
  <si>
    <t>Zadanie  Nr 12 – Strzykawki , sprzęt do przetoczeń, lancety, pojemniki na odpady medyczne</t>
  </si>
  <si>
    <t>Zadanie  Nr 13 – Pieluchomajtki , podkłady higieniczne i artykuły higieniczne dla dzieci</t>
  </si>
  <si>
    <t>Zadanie  Nr 14  – Sprzęt laboratoryjny j. uż.</t>
  </si>
  <si>
    <t xml:space="preserve">Zadanie  Nr 15–  Wkłady do ssaków NEW HOSPIVAC, ustniki do badań endoskopowych, artykuły różne                                                                                                        </t>
  </si>
  <si>
    <t>Zadanie  Nr 16- Obwody oddechowe i zestaw membran do nebulizatora Aerogen Solo</t>
  </si>
  <si>
    <t>Zadanie nr 17– Rurki intubacyjne i tracheostomijne</t>
  </si>
  <si>
    <t>Zadanie nr 18 – Zestawy  do kaniulacji żył, igły Pencil Point, rampy</t>
  </si>
  <si>
    <t>Zadanie nr 19 – Wkłady workowe do systemów ssących</t>
  </si>
  <si>
    <t xml:space="preserve">Zadanie nr 20 –Klipsy tytanowe, igły do głebokich wkłuć </t>
  </si>
  <si>
    <t>Zadanie nr 21– Jednorazowe obłozenia operacyjne, serwety sterylne , fartuchy chirurgiczne sterylne</t>
  </si>
  <si>
    <t>Zadanie nr 22 - Staplery automatyczne, kleszczyki do zamykania naczyń</t>
  </si>
  <si>
    <t>Zadanie nr 23-  System do operacyjnego leczenia wysiłkowego nietrzymania moczu</t>
  </si>
  <si>
    <t>Zadanie nr 24-  Klipsy polimerowe laparoskopowe,  ewakuator</t>
  </si>
  <si>
    <t>ZADANIE 25  Akcesoria do histeroskopu i laparoskopu firmy Wolf</t>
  </si>
  <si>
    <t>Zadanie nr 26-  Koszule dla pacjentów, maski chirurgiczne, ubrania operacyjne, podkłady w rolce, prześcieradła włókninowe</t>
  </si>
  <si>
    <t>Zadanie nr 27- Zestawy i cewniki  urologiczne</t>
  </si>
  <si>
    <t>Zadanie  Nr 28- Akcesoria do pomiaru rzutu serca w technologii PICCO</t>
  </si>
  <si>
    <t>Zadanie nr 29  Zamknięty system odsysania  rurki intubacyjnej, zestaw laryngoskopowy</t>
  </si>
  <si>
    <t>Zadanie nr 30-Dreny do insuflatora PG150</t>
  </si>
  <si>
    <t>Zadanie nr 31 - Dreny do pompy  do laparoskopu Olympus</t>
  </si>
  <si>
    <t>Pakiet nr 32- Sprzęt zużywalny do wstrzykiwacza Medrad Centargo (tomografia Komputerowa)</t>
  </si>
  <si>
    <t>Zadanie  Nr 33- Sprzęt jednorazowy do maceratorów</t>
  </si>
  <si>
    <t>Razem:</t>
  </si>
  <si>
    <t>TAŚMA+ IGŁY</t>
  </si>
  <si>
    <t xml:space="preserve">Dren wielorazowy wysokoprzepływowy z podgrzewaczem dł 3m  do sterylizacji min 100 razy </t>
  </si>
  <si>
    <r>
      <t xml:space="preserve">Formularz asortymentowo-cenowy oraz </t>
    </r>
    <r>
      <rPr>
        <b/>
        <u/>
        <sz val="11"/>
        <rFont val="Times New Roman"/>
        <family val="1"/>
        <charset val="238"/>
      </rPr>
      <t xml:space="preserve">minimalne </t>
    </r>
    <r>
      <rPr>
        <b/>
        <sz val="11"/>
        <rFont val="Times New Roman"/>
        <family val="1"/>
        <charset val="238"/>
      </rPr>
      <t>wymagania dla przedmiotu zamówienia w postępowaniu przetargowym pn.:</t>
    </r>
  </si>
  <si>
    <t>Załącznik nr 2 do SWZ ZP/05/2025</t>
  </si>
  <si>
    <r>
      <t>Dostawa sprzętu medycznego jednorazowego użytku dla Szpitala Miejskiego im. Jana Garduły w Świnoujściu sp. z o. o.</t>
    </r>
    <r>
      <rPr>
        <b/>
        <sz val="11"/>
        <color theme="1"/>
        <rFont val="Times New Roman"/>
        <family val="1"/>
        <charset val="238"/>
      </rPr>
      <t>”</t>
    </r>
  </si>
  <si>
    <t>Jednorazowa gąbka nasączona 25ml substancją myjącą oraz 2%  roztworem chlorheksydyny nie zawierającą mydła oraz nie wymagającą spłukiwania. rozmiar 12cm x 7,5-8cm x 2,3- 2,5cm, wykonana z poliuretanu. pakowana pojedynczo w opakowania foliowe. zarejestrowana jako wyrób biobójczy</t>
  </si>
  <si>
    <t>Jednorazowy automatyczny lancet w kształcie litery T do pobierania krwi z naczyń włosowatych a 100 szt.typu Safelance*</t>
  </si>
  <si>
    <t>Zestaw do odsysania pola operacyjnego jałowy typu Yankauer,  końcówka Ch 24 z podwójnym załamaniem krzywizny, dren Ch21o średnicy wew. 5,6mm i zew. 8,0 mm o długości 2100mm , z obustronnym uniwersalnym zakończeniem typu lejek,pakowany podwójnie folia – papier zestaw typuBIC16402101</t>
  </si>
  <si>
    <t xml:space="preserve">Kombinezon ochronny medyczny zgodny z EN 14126:2005 TYPU 5/6 M-3XL
</t>
  </si>
  <si>
    <t xml:space="preserve">ZESTAW DO PORODU: Serweta 130x90 laminat z włókniny polipropylenowej i folii polietylenowo-polipropylenowej serweta(owinięcie)150x90  laminat z włókniny polipropylenowej i folii polietylenowo-polipropylenowej czapeczka dla noworodka 12x10 serweta kompresowa  80x60 2szt.podkład chłonny z pulpy celulozowej  60x60 Chłonność(g) nie mniej niż 1400 wg. ISO11948-1 podkład chłonny z pulpy celulozowej  90x60 chłonność (g) nie mniej niż 2000  </t>
  </si>
  <si>
    <t>rozmiar 1-5</t>
  </si>
  <si>
    <t>50x60cm-75cm</t>
  </si>
  <si>
    <t>op.10szt</t>
  </si>
  <si>
    <t xml:space="preserve">Kaniula dożylna bezpieczna  z cewnikiem wykonanym z poliuretanu, bez portu górnego,  zastawka zapobiegająca wypływowi krwi podczas kaniulacji ( 18-24G) ,z zabezpieczeniem zapobiegającym ekspozycji  na krew w pełni izolującym igłę , z otworem przy ostrzu umożliwiającym szybkie i pewne wzrokowe potwierdzenie wejścia do naczynia (26-18G), ergonomiczny kształt, widoczna w rtg,  sterylna jednorazowego użytku  w rozm 24G 0,7x19mm - przepływ 16ml/min. </t>
  </si>
  <si>
    <t>Kaniula dożylna bez portu bocznego, dla wcześniaków o masie ciała poniżej 500 gramów, przepływ 17ml/min, wykonana z FEP mająca 2 linie RTG 0,62x19mm, widoczna w USG (bez pasków radiocieniujących), ze zdejmowanym uchwytem ułatwiającym wprowadzenie kaniuli do naczynia, z zatyczką odpowietrzającą , zapobiegającą wypływowi krwi pełniącej rolę zastawki antyzwrotnej, pakowana w opakowanie sztywne z papierem klasy medycznej gwarantujące sterylność produktu na etapie transportu i przechowywania 26G</t>
  </si>
  <si>
    <t xml:space="preserve">Kaniula dożylna wykonana z FEP, z 2 liniami RTG, z zaworem portu górnego z samodomykającym się koreczkiem portu górnego , z filtrem hydrofobowym. Logo producenta pozwalające na identyfikację producenta bezpośrednio na kaniuli , sterylizowane EO. Bez zawartości ftalanów, lateksu. Rozmiary i parametry przepływów: 22G 0,9x25mm przepływ 36ml/min., 20G 1,1x32mm przepływ 61ml/min., 18G 1,3x45mm przepływ 90ml/min., 17G 1,5 x 45 mm przepływ 142 ml/min.,16G 1,7x45mm przepływ 200 ml/ min. , 14G 2,1x45mm przepływ 305ml/min
</t>
  </si>
  <si>
    <t xml:space="preserve">Rękawice diagnostyczno-ochronne, nitrylowe bezpudrowe z wewnętrzną warstwą ochronno-nawilżającą zawierającą koloidalny wyciąg z owsa. Substancje wymienione w rękawicach uznane przez USP jako środek ochronny skóry. Kolor niebiesko-szary, AQL 1,0 – fabryczny nadruk na opakowaniu. Wykonane z miękkiego i elastycznego materiału zapewniającego wysoką wytrzymałość i bardzo dobre czucie. Kształt uniwersalny pasujący na prawą i lewą dłoń, mankiet rolowany. Cienkie, grubość na palcu 0,09 +/- 0,02mm, na dłoni 0,07 +/- 0,02mm, na mankiecie 0,06 +/- 0,02 mm, długość min. 240 mm. Powierzchnia zewnętrzna teksturowana na końcach palców. Pakowane w całkowicie zautomatyzowanym procesie (potwierdzone piktogramem na opakowaniu) w sposób naprzemienny (każda sztuka), płasko warstwami (rękawice układane jedna po drugiej w przeciwnym kierunku - palce - mankiet) co zapewnia pobieranie za każdym razem pojedynczych rękawic, potwierdzone informacją na opakowaniu i/lub oświadczeniem producenta. Zarejestrowane jako wyrób medyczny w klasie I oraz środek ochrony indywidualnej w kategorii III, typ B wg EN ISO 374-1. Odporne na penetrację wirusów, bakterii i grzybów zgodnie EN 374-5 oraz ASTM F1671. Przebadane na przenikalność substancji chemicznych wg. EN 16523-1 oraz penetrację cytostatyków wg. ASTM D 6978. Instrukcja zakładania i zdejmowania rękawic oraz poglądowa grafika ułatwiająca dobór rozmiaru fabrycznie nadrukowana na opakowaniu. Fabrycznie naniesiona na opakowaniu informacja o akceleratorach użytych w procesie produkcji oraz piktogram dotyczący ryzyka alergii typu IV. Producent stosuje systemy zarządzania zgodnie z ISO 13485, ISO 9001, , ISO 14001 i ISO 45001 potwierdzone na opakowaniu i/lub certyfikatami jednostki notyfikowanej. Kod UDI w formie cyfrowej DATA MATRIX do odczytu elektronicznego. Temperatura przechowywania 5-40 stopni. Opakowanie przystosowane do pobierania pojedynczych rękawic od spodu – odpowiednie oznakowanie na opakowaniu. Rozmiary XS-XL, pakowane po 200 sztuk (XL po 180 szt.). </t>
  </si>
  <si>
    <t>Wieszaki na worek do dobowej zbiórki moczu niesterylny  a 50szt</t>
  </si>
  <si>
    <t>Worek na wymiociny z przezroczystej folii LDPE x 20szt</t>
  </si>
  <si>
    <t>Półmaska filtrująca bez zaworu (klasa FFP2)_A50szt</t>
  </si>
  <si>
    <t>Rurka tracheostomijna fenestracyjna, z miękkim, cienkościennym mankietem niskociśnieniowym oraz systemem ograniczania wzrostu ciśnienia wewnątrz mankietu typu Soft Seal z balonikiem kontrolnym wyraźnie wskazującym na wypełnienie mankietu (płaski przed wypełnieniem) posiadający oznaczenia rozmiaru rurki oraz rodzaju i średnicy mankietu, wykonana z termoplastycznego PCW, w całości widoczna w RTG, posiadająca elastyczny, przeźroczysty kołnierz z oznaczeniem rozmiaru i długości rurki oraz sztywny mandryn z otworem na prowadnicę Seldingera umożliwiający założenie bądź wymianę rurki, w zestawie z dwoma kaniulami (jedną zwykłą i jedną fenestracyjną), opaską i szczoteczką do czyszczenia , sterylna.</t>
  </si>
  <si>
    <r>
      <t xml:space="preserve">Bezpieczny zestaw do punkcji opłucnej (dedykowany również do punkcji </t>
    </r>
    <r>
      <rPr>
        <strike/>
        <sz val="8"/>
        <color rgb="FFFF0000"/>
        <rFont val="Arial"/>
        <family val="2"/>
        <charset val="238"/>
      </rPr>
      <t xml:space="preserve">osierdzia i </t>
    </r>
    <r>
      <rPr>
        <sz val="8"/>
        <color theme="1"/>
        <rFont val="Arial"/>
        <family val="2"/>
        <charset val="238"/>
      </rPr>
      <t>otrzewnej) składający się z igły Veressa ograniczającej ryzyko omyłkowego nakłucia płuca (poprzez sygnalizację za pomocą zielonego wskaźnika), cewnika wykonanego z poliuretanu, widocznego w rtg, z możliwością utrzymania w pacjencie do 29 dni, w rozmiarze 12Ch, zakończonego układem z automatycznymi zastawkami jednokierunkowymi (bez konieczności regulacji przepływu za pomocą kraników), posiadający możliwość przełączenia w tryb drenażu z pominięciem zastawek, strzykawki luer lock 30ml, worka do drenażu 2000ml z kranikiem spustowym, skalpela do nacięcia skóry z zatrzaskowym zabezpieczeniem ostrza przed zakłuciem.</t>
    </r>
  </si>
  <si>
    <r>
      <t>Prowadnica jednorazowa do trudnych intubacji z wygiętym końcem 15ch/</t>
    </r>
    <r>
      <rPr>
        <sz val="8"/>
        <color rgb="FFFF0000"/>
        <rFont val="Arial"/>
        <family val="2"/>
        <charset val="238"/>
      </rPr>
      <t>70</t>
    </r>
    <r>
      <rPr>
        <sz val="8"/>
        <rFont val="Arial"/>
        <family val="2"/>
        <charset val="238"/>
      </rPr>
      <t>cm</t>
    </r>
  </si>
  <si>
    <r>
      <t>15CH/</t>
    </r>
    <r>
      <rPr>
        <sz val="8"/>
        <color rgb="FFFF0000"/>
        <rFont val="Arial"/>
        <family val="2"/>
        <charset val="238"/>
      </rPr>
      <t>70</t>
    </r>
    <r>
      <rPr>
        <sz val="8"/>
        <rFont val="Arial"/>
        <family val="2"/>
        <charset val="238"/>
      </rPr>
      <t>cm</t>
    </r>
  </si>
  <si>
    <r>
      <t>CH</t>
    </r>
    <r>
      <rPr>
        <sz val="8"/>
        <color rgb="FFFF0000"/>
        <rFont val="Arial"/>
        <family val="2"/>
        <charset val="238"/>
      </rPr>
      <t>32</t>
    </r>
    <r>
      <rPr>
        <sz val="8"/>
        <rFont val="Arial"/>
        <family val="2"/>
        <charset val="238"/>
      </rPr>
      <t xml:space="preserve"> lub CH33</t>
    </r>
  </si>
  <si>
    <r>
      <t>Dren do klatki piersiowej wykonany z gładkiego, odpornego na załamania PCV, zaoblony koniec, znacznik głębokości co</t>
    </r>
    <r>
      <rPr>
        <sz val="8"/>
        <color rgb="FFFF0000"/>
        <rFont val="Arial"/>
        <family val="2"/>
        <charset val="238"/>
      </rPr>
      <t xml:space="preserve"> 1-2cm</t>
    </r>
    <r>
      <rPr>
        <sz val="8"/>
        <rFont val="Arial"/>
        <family val="2"/>
        <charset val="238"/>
      </rPr>
      <t>, z ostro zakończonym  trokarem</t>
    </r>
  </si>
  <si>
    <r>
      <t xml:space="preserve">Serweta dwuwarstwowa.Serweta jałowa, sterylizowana radiacyjnie </t>
    </r>
    <r>
      <rPr>
        <sz val="8"/>
        <color rgb="FFFF0000"/>
        <rFont val="Arial"/>
        <family val="2"/>
        <charset val="238"/>
      </rPr>
      <t xml:space="preserve">lub tlenkiem etylenu </t>
    </r>
    <r>
      <rPr>
        <sz val="8"/>
        <rFont val="Arial"/>
        <family val="2"/>
        <charset val="238"/>
      </rPr>
      <t xml:space="preserve">.Otwór  śr. 6-8  cm przylepny </t>
    </r>
  </si>
  <si>
    <r>
      <t xml:space="preserve">Pojemniki transportowe do próbek badań histopatologicznych z polietylenu </t>
    </r>
    <r>
      <rPr>
        <sz val="8"/>
        <color rgb="FFFF0000"/>
        <rFont val="Arial"/>
        <family val="2"/>
        <charset val="238"/>
      </rPr>
      <t>120ml -150ml</t>
    </r>
  </si>
  <si>
    <r>
      <t>Przenośna mata na podłogę o dużej chłonności płynów (3l/m²) rozmiar 71</t>
    </r>
    <r>
      <rPr>
        <sz val="8"/>
        <color rgb="FFFF0000"/>
        <rFont val="Arial"/>
        <family val="2"/>
        <charset val="238"/>
      </rPr>
      <t>-72</t>
    </r>
    <r>
      <rPr>
        <sz val="8"/>
        <color rgb="FF000000"/>
        <rFont val="Arial"/>
        <family val="2"/>
        <charset val="238"/>
      </rPr>
      <t xml:space="preserve"> x101 -</t>
    </r>
    <r>
      <rPr>
        <sz val="8"/>
        <color rgb="FFFF0000"/>
        <rFont val="Arial"/>
        <family val="2"/>
        <charset val="238"/>
      </rPr>
      <t xml:space="preserve"> 102</t>
    </r>
    <r>
      <rPr>
        <sz val="8"/>
        <color rgb="FF000000"/>
        <rFont val="Arial"/>
        <family val="2"/>
        <charset val="238"/>
      </rPr>
      <t xml:space="preserve">cm .
Budowa maty wielowarstwowa, wierzchnia warstwa hydrofilowa o trwałej niestrzępiącej się konstrukcji , wewnętrzna warstwa celulozowo poliestrowa o wysokiej chłonności ,foliowy, nieprzemakalny, antyposlizgowy spód zapobiegający przesuwaniu się produktu po mokrej podłodze. Możliwość repozycjonowania .
Pakowana indywidualnie w folię i w opakowanie
zbiorcze po 13 szt.
</t>
    </r>
  </si>
  <si>
    <r>
      <t>Zestaw do znieczulenia sterylny.
Skład zestawu:
1 x Serweta z bilaminatu 45x75cm
1 x Serweta z bilaminatu 40x45 cm z przylepnym
otworem ø7cm
10 x Kompres gazowy 7,5x7,5cm 8W 17N
1 x Kleszczyki plastikowe typu Kocher 14cm niebieskie Opakowanie jednostkowe – taca ze sztywnego blistra 15x20cm, zaopatrzone w dwie etykiety samoprzylepne 4,7</t>
    </r>
    <r>
      <rPr>
        <sz val="8"/>
        <color rgb="FFFF0000"/>
        <rFont val="Arial"/>
        <family val="2"/>
        <charset val="238"/>
      </rPr>
      <t>5</t>
    </r>
    <r>
      <rPr>
        <sz val="8"/>
        <color rgb="FF000000"/>
        <rFont val="Arial"/>
        <family val="2"/>
        <charset val="238"/>
      </rPr>
      <t xml:space="preserve"> x2,5cm (z narożnym systemem łatwego przeklejania w rękawicach) zawierające numer katalogowy, nr lot, datę ważności, nazwę producenta.
</t>
    </r>
  </si>
  <si>
    <r>
      <t xml:space="preserve">Sterylny marker do znaczenia skóry przed zabiegiem operacyjnym ze standardową końcówką, ze skalą pomiarową </t>
    </r>
    <r>
      <rPr>
        <sz val="8"/>
        <color rgb="FFFF0000"/>
        <rFont val="Arial"/>
        <family val="2"/>
        <charset val="238"/>
      </rPr>
      <t>6 cm</t>
    </r>
    <r>
      <rPr>
        <sz val="8"/>
        <rFont val="Arial"/>
        <family val="2"/>
        <charset val="238"/>
      </rPr>
      <t xml:space="preserve"> na korpusie markera, w komplecie z elastyczną linijką z polipropylenu podziałką co 1 mm do min. 15 cm. </t>
    </r>
    <r>
      <rPr>
        <sz val="8"/>
        <color rgb="FFFF0000"/>
        <rFont val="Arial"/>
        <family val="2"/>
        <charset val="238"/>
      </rPr>
      <t>Fioletowy atrament klasy medycznej niezawierający rakotwórczego fioletu gencjanowego.</t>
    </r>
    <r>
      <rPr>
        <sz val="8"/>
        <rFont val="Arial"/>
        <family val="2"/>
        <charset val="238"/>
      </rPr>
      <t xml:space="preserve"> Opakowanie jednostkowe papier-folia, sterylizacja tlenkiem etylenu. Opakowanie zbiorcze 50 szt. Wyrób medyczny klasa I s  </t>
    </r>
  </si>
  <si>
    <t>Strzygarka chirurgiczna, bezprzewodowa, wodoodporna, z nieruchomą głowicą, z możliwością dezynfekcji za pomocą wilgotnej ściereczki zawierającej środek dezynfekcyjny, możliwość przemycia strzygarki pod bieżącą wodą lub namoczenia w łaźni wodnej.</t>
  </si>
  <si>
    <r>
      <t xml:space="preserve">Zawór bezigłowy przeznaczony do wielokrotnych, bezigłowych iniekcji (podaży płynnych leków, pobrania próbek krwi) Nie wymaga zastosowania koreczków zabezpieczających Dedykowany dla standardowych złączy luer. </t>
    </r>
    <r>
      <rPr>
        <sz val="8"/>
        <color rgb="FFFF0000"/>
        <rFont val="Arial"/>
        <family val="2"/>
        <charset val="238"/>
      </rPr>
      <t>Wykonany z poliwęglanu</t>
    </r>
    <r>
      <rPr>
        <sz val="8"/>
        <color rgb="FFFF99FF"/>
        <rFont val="Arial"/>
        <family val="2"/>
        <charset val="238"/>
      </rPr>
      <t>.</t>
    </r>
    <r>
      <rPr>
        <sz val="8"/>
        <color theme="4" tint="-0.249977111117893"/>
        <rFont val="Arial"/>
        <family val="2"/>
        <charset val="238"/>
      </rPr>
      <t xml:space="preserve"> </t>
    </r>
    <r>
      <rPr>
        <sz val="8"/>
        <color theme="1"/>
        <rFont val="Arial"/>
        <family val="2"/>
        <charset val="238"/>
      </rPr>
      <t xml:space="preserve">Wysokiej jakości silikonowa membrana pozwala na wielokrotne iniekcje portu. Nie zawiera metalu, może być stosowany podczas badania MRI. Transparentne zakończenie męskie portu zabezpieczone  aplikatorem umożliwiającym jałowe wyciągnięcie z opakowania. Objętość wypełnienia 0,09ml Wysoki przepływ 350ml/min. Czas użytkowania 7 dni lub </t>
    </r>
    <r>
      <rPr>
        <sz val="8"/>
        <color rgb="FFFF0000"/>
        <rFont val="Arial"/>
        <family val="2"/>
        <charset val="238"/>
      </rPr>
      <t>100-350 aktywacji.</t>
    </r>
    <r>
      <rPr>
        <sz val="8"/>
        <color theme="1"/>
        <rFont val="Arial"/>
        <family val="2"/>
        <charset val="238"/>
      </rPr>
      <t xml:space="preserve"> Nie zawiera lateksu. Nie zawiera ftalanów. Pakowany pojedynczo. Opakowanie zbiorcze 100 szt.</t>
    </r>
  </si>
  <si>
    <r>
      <t xml:space="preserve">Regulator przepływu z regulacją od </t>
    </r>
    <r>
      <rPr>
        <sz val="8"/>
        <color rgb="FFFF0000"/>
        <rFont val="Arial"/>
        <family val="2"/>
        <charset val="238"/>
      </rPr>
      <t>5</t>
    </r>
    <r>
      <rPr>
        <sz val="8"/>
        <color rgb="FF000000"/>
        <rFont val="Arial"/>
        <family val="2"/>
        <charset val="238"/>
      </rPr>
      <t xml:space="preserve"> do 250 ml/h (granatowe cyfry na białym tle) dla lepkości poniżej 10% oraz regulacja od </t>
    </r>
    <r>
      <rPr>
        <sz val="8"/>
        <color rgb="FFFF0000"/>
        <rFont val="Arial"/>
        <family val="2"/>
        <charset val="238"/>
      </rPr>
      <t>5</t>
    </r>
    <r>
      <rPr>
        <sz val="8"/>
        <color rgb="FF000000"/>
        <rFont val="Arial"/>
        <family val="2"/>
        <charset val="238"/>
      </rPr>
      <t xml:space="preserve"> do 200 ml/h (białe cyfry na granatowym tle) dla lepkości 10%-40%</t>
    </r>
  </si>
  <si>
    <r>
      <t>Cewnik do podawania tlenu przez nos dla dzieci nie zawierający lateksu,</t>
    </r>
    <r>
      <rPr>
        <strike/>
        <sz val="8"/>
        <color rgb="FFFF0000"/>
        <rFont val="Arial"/>
        <family val="2"/>
        <charset val="238"/>
      </rPr>
      <t xml:space="preserve"> wykonany z materiałów  bez zawartości ftalanów ( w tym DEHP)</t>
    </r>
    <r>
      <rPr>
        <sz val="8"/>
        <rFont val="Arial"/>
        <family val="2"/>
        <charset val="238"/>
      </rPr>
      <t xml:space="preserve">
 </t>
    </r>
  </si>
  <si>
    <r>
      <t>Cewnik do podawania tlenu przez nos dla dorosłych nie zawierający lateksu,</t>
    </r>
    <r>
      <rPr>
        <strike/>
        <sz val="8"/>
        <color rgb="FFFF0000"/>
        <rFont val="Arial"/>
        <family val="2"/>
        <charset val="238"/>
      </rPr>
      <t xml:space="preserve"> wykonany z materiałów  bez zawartości ftalanów ( w tym DEHP)</t>
    </r>
    <r>
      <rPr>
        <sz val="8"/>
        <rFont val="Arial"/>
        <family val="2"/>
        <charset val="238"/>
      </rPr>
      <t xml:space="preserve">
</t>
    </r>
  </si>
  <si>
    <t>90x220cm            grubość min. 0,15cm</t>
  </si>
  <si>
    <r>
      <t>Wziernik dopochwowy j.u. z centralnym zamkiem, sterylny</t>
    </r>
    <r>
      <rPr>
        <sz val="8"/>
        <color rgb="FFFF0000"/>
        <rFont val="Arial"/>
        <family val="2"/>
        <charset val="238"/>
      </rPr>
      <t xml:space="preserve">,posiadający szpilkę blokującą,  </t>
    </r>
    <r>
      <rPr>
        <sz val="8"/>
        <rFont val="Arial"/>
        <family val="2"/>
        <charset val="238"/>
      </rPr>
      <t>zakończenie wziernika na długości 20-26 mm  (licząc od czubka) nie może przekraczać15 mm grubości i 20 mm szerokości</t>
    </r>
  </si>
  <si>
    <r>
      <t xml:space="preserve">Opaska do identyfikacji dla noworodków, wykonana z miękkiej, przeźroczystej folii PCV bardzo delikatna (niepowodującej obtarć, podrażnień i odparzeń skóry), z zaoblonymi końcami, z kieszonką na wkładkę kartonową, zamykaną na jednorazowy zatrzask, z języczkiem nakładanym na zatrzask i zapinany razem z opaską, niebieska i różowa </t>
    </r>
    <r>
      <rPr>
        <sz val="8"/>
        <color rgb="FFFF0000"/>
        <rFont val="Arial"/>
        <family val="2"/>
        <charset val="238"/>
      </rPr>
      <t>op.100szt</t>
    </r>
  </si>
  <si>
    <r>
      <t>Pojemnik na odpady medyczne w kształcie walca o wysokości ok..22cm i średnicyotworu wrzutowego</t>
    </r>
    <r>
      <rPr>
        <sz val="8"/>
        <color rgb="FFFF0000"/>
        <rFont val="Arial"/>
        <family val="2"/>
        <charset val="238"/>
      </rPr>
      <t xml:space="preserve"> min. 9 cm.*</t>
    </r>
  </si>
  <si>
    <r>
      <t xml:space="preserve">szwy chirurgiczne, niewchłanialne, syntetyczne,poliamidowe,monofilamentowe,niepowlekane </t>
    </r>
    <r>
      <rPr>
        <sz val="8"/>
        <color rgb="FFFF0000"/>
        <rFont val="Arial"/>
        <family val="2"/>
        <charset val="238"/>
      </rPr>
      <t>12 szt.</t>
    </r>
  </si>
  <si>
    <r>
      <rPr>
        <b/>
        <sz val="8"/>
        <rFont val="Arial"/>
        <family val="2"/>
        <charset val="238"/>
      </rPr>
      <t>Poz. 33</t>
    </r>
    <r>
      <rPr>
        <sz val="8"/>
        <rFont val="Arial"/>
        <family val="2"/>
        <charset val="238"/>
      </rPr>
      <t xml:space="preserve"> – ilość poszczególnych rozmiarów wg potrzeb Zamawiającego. </t>
    </r>
  </si>
  <si>
    <r>
      <t xml:space="preserve">Filtr mechaniczny o 99,99999% filtra mechanicznego klasy HEPA 13, o skuteczności przeciwbakteryjnej 99,99999 %, p/wirusowej: 99,9999 %, przestrzeni martwej 80 ml, oporach przepływu: 2,0 cm H20 przy 60 l/min, filtr z funkcją wymiennika ciepła i wilgoci o nawilżaniu 31,6 mg H20 przy VT=500 ml, medium filtracyjne hydrofobowe, objętość oddechowa Vt 300-1200 ml, waga 37 g, filtr ze złączem prostym, sterylny, z portem kapno z zakręcanym korkiem luer-lock i portem dokującym                                                                                                             </t>
    </r>
    <r>
      <rPr>
        <b/>
        <sz val="8"/>
        <color rgb="FF000000"/>
        <rFont val="Arial"/>
        <family val="2"/>
        <charset val="238"/>
      </rPr>
      <t xml:space="preserve">  Lub</t>
    </r>
  </si>
  <si>
    <r>
      <rPr>
        <b/>
        <sz val="8"/>
        <rFont val="Arial"/>
        <family val="2"/>
        <charset val="238"/>
      </rPr>
      <t>* Poz. 71</t>
    </r>
    <r>
      <rPr>
        <sz val="8"/>
        <rFont val="Arial"/>
        <family val="2"/>
        <charset val="238"/>
      </rPr>
      <t xml:space="preserve"> .Pokrowce na zwłoki. Zamykane na zamek błyskawiczny znajdujący się na środku górnej części worka, posiadające uchwyty wycięte w odpowiednio wzmocnionych narożnikach Wykonane z grubej folii LDPE zapewniającej wytrzymałość do 150 kg Wyposażone w dwie pary rękawic foliowych. Z etykietą samoprzylepną lub dołączoną oddzielnie  z nadrukiem wg wzoru :  Imię i nazwisko osoby zmarłejPESEL
Data i godzina zgonu  Godzina przyjęcia zwłok do chłodni
Imię, nazwisko i podpis pielęgniarki wypełniającej kartę
</t>
    </r>
  </si>
  <si>
    <r>
      <rPr>
        <b/>
        <sz val="8"/>
        <rFont val="Arial"/>
        <family val="2"/>
        <charset val="238"/>
      </rPr>
      <t>* Poz.  9, 10, 11, 12, 13, 14</t>
    </r>
    <r>
      <rPr>
        <sz val="8"/>
        <rFont val="Arial"/>
        <family val="2"/>
        <charset val="238"/>
      </rPr>
      <t>,.Rękaw foliowo-papierowy do sterylizacji zgodność z normą EN 868-5 (folia) i 868-3 (papier) potwierdzone oświadczeniem producent gramatura  papieru 70 g/m2 ( + _ 2 g), folia minimum sześciowarstwowa, wysoka trwałość zgrzewu minimum 3-kanałowy, brak ozerwania fabrycznego zgrzewu oraz pęknięć indykatora,- wskaźniki sterylizacji umieszczone na linii zgrzewu fabrycznego pod folią,po procesie sterylizacji wskaźniki wykażą pełne przebarwienie indykatorów, wszelkie opisy naniesione na rękawy muszą być wykonane w języku polskim, adnotacja umożliwiająca określenie terminu ważności lub daty produkcji umiejscowione na całej długości rękawa i torebki, rękawy nie powinny mieć nadruków na żadnej powierzchni, która jest przeznaczona do bezpośredniego kontaktu z wyrobami  przeznaczonymi do zapakowania, znacznik (wskaźnik) kierunku otwierania  co  ok. 10 cm, umieszczone zarówno od strony folii lub papieru, na opakowaniach umieszczony kierunek LOT, rozmiar; zarejestrowane jako wyrób medyczny (deklaracja producenta); informacja o kolorze wskaźników przed i po procesie sterylizacji opisane w języku polskimpiktogram umieszczony na linii zgrzewu fabrycznego oznaczający, że opakowanie jest jednokrotnego użytku</t>
    </r>
  </si>
  <si>
    <r>
      <rPr>
        <b/>
        <sz val="8"/>
        <rFont val="Arial"/>
        <family val="2"/>
        <charset val="238"/>
      </rPr>
      <t>* Poz.  17, 18, 19, 20, 21, 22</t>
    </r>
    <r>
      <rPr>
        <sz val="8"/>
        <rFont val="Arial"/>
        <family val="2"/>
        <charset val="238"/>
      </rPr>
      <t xml:space="preserve"> Pojemniki na odpady wykonane z tworzywa sztucznego – polipropylenu w kształcie wiaderka lub walca. Specjalny typ zamknięcia - duża pokrywa zamykająca. Sztywny, odporny na działanie wilgoci, mechanicznie odporny na przekłucie lub przecięcie. Wykonawca oznakuje pojemniki naklejką  informacyjno- ostrzegawczą o skażonym materiale biologicznym zgodnie z  Rozp. MZ z 05.10.2017 r. ,Dz.U. z 24.10.2017 poz.1975 . Piktogram powinien być w formie trójkąta, koloru czarnego na żółto - pomarańczowym tle. Na pojemniku naklejka umożliwiająca umieszczenie wszystkich danych zgodnie z w/w rozporządzeniem</t>
    </r>
  </si>
  <si>
    <r>
      <rPr>
        <b/>
        <sz val="8"/>
        <rFont val="Arial"/>
        <family val="2"/>
        <charset val="238"/>
      </rPr>
      <t>*Poz.16</t>
    </r>
    <r>
      <rPr>
        <sz val="8"/>
        <rFont val="Arial"/>
        <family val="2"/>
        <charset val="238"/>
      </rPr>
      <t xml:space="preserve"> Ilość zamawianych rozmiarów wg potrzeb Zamawiającego</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</si>
</sst>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zł&quot;_-;\-* #,##0.00\ &quot;zł&quot;_-;_-* &quot;-&quot;??\ &quot;zł&quot;_-;_-@_-"/>
    <numFmt numFmtId="43" formatCode="_-* #,##0.00\ _z_ł_-;\-* #,##0.00\ _z_ł_-;_-* &quot;-&quot;??\ _z_ł_-;_-@_-"/>
    <numFmt numFmtId="164" formatCode="#"/>
    <numFmt numFmtId="165" formatCode="#.00"/>
    <numFmt numFmtId="166" formatCode="#,##0.00\ &quot;zł&quot;"/>
    <numFmt numFmtId="167" formatCode="_-* #,##0\ _z_ł_-;\-* #,##0\ _z_ł_-;_-* \-??\ _z_ł_-;_-@_-"/>
    <numFmt numFmtId="168" formatCode="_-* #,##0.00\ _z_ł_-;\-* #,##0.00\ _z_ł_-;_-* \-??\ _z_ł_-;_-@_-"/>
  </numFmts>
  <fonts count="50">
    <font>
      <sz val="11"/>
      <color theme="1"/>
      <name val="Calibri"/>
      <family val="2"/>
      <charset val="238"/>
      <scheme val="minor"/>
    </font>
    <font>
      <sz val="11"/>
      <color theme="1"/>
      <name val="Calibri"/>
      <family val="2"/>
      <charset val="238"/>
      <scheme val="minor"/>
    </font>
    <font>
      <b/>
      <sz val="8"/>
      <name val="Arial"/>
      <family val="2"/>
      <charset val="238"/>
    </font>
    <font>
      <sz val="8"/>
      <name val="Arial"/>
      <family val="2"/>
      <charset val="238"/>
    </font>
    <font>
      <sz val="11"/>
      <color theme="1"/>
      <name val="Calibri"/>
      <family val="2"/>
      <scheme val="minor"/>
    </font>
    <font>
      <sz val="11"/>
      <name val="Calibri"/>
      <family val="2"/>
      <charset val="238"/>
      <scheme val="minor"/>
    </font>
    <font>
      <sz val="8"/>
      <color theme="1"/>
      <name val="Arial"/>
      <family val="2"/>
      <charset val="238"/>
    </font>
    <font>
      <sz val="8"/>
      <color rgb="FFFF0000"/>
      <name val="Arial"/>
      <family val="2"/>
      <charset val="238"/>
    </font>
    <font>
      <sz val="8"/>
      <name val="Times New Roman"/>
      <family val="1"/>
      <charset val="238"/>
    </font>
    <font>
      <b/>
      <sz val="8"/>
      <name val="Segoe UI Emoji"/>
      <family val="2"/>
    </font>
    <font>
      <sz val="10"/>
      <name val="Arial"/>
      <family val="2"/>
      <charset val="238"/>
    </font>
    <font>
      <sz val="10"/>
      <color indexed="8"/>
      <name val="Times New Roman"/>
      <family val="1"/>
      <charset val="204"/>
    </font>
    <font>
      <sz val="9"/>
      <name val="Arial"/>
      <family val="2"/>
      <charset val="238"/>
    </font>
    <font>
      <b/>
      <sz val="11"/>
      <name val="Calibri"/>
      <family val="2"/>
      <charset val="238"/>
      <scheme val="minor"/>
    </font>
    <font>
      <sz val="8"/>
      <color rgb="FF000000"/>
      <name val="Arial"/>
      <family val="2"/>
      <charset val="238"/>
    </font>
    <font>
      <b/>
      <sz val="8"/>
      <color theme="1"/>
      <name val="Arial"/>
      <family val="2"/>
      <charset val="238"/>
    </font>
    <font>
      <sz val="9"/>
      <color theme="1"/>
      <name val="Arial"/>
      <family val="2"/>
      <charset val="238"/>
    </font>
    <font>
      <b/>
      <sz val="11"/>
      <color theme="1"/>
      <name val="Calibri"/>
      <family val="2"/>
      <charset val="238"/>
      <scheme val="minor"/>
    </font>
    <font>
      <sz val="11"/>
      <color indexed="8"/>
      <name val="Czcionka tekstu podstawowego"/>
      <charset val="1"/>
    </font>
    <font>
      <b/>
      <sz val="8"/>
      <color rgb="FF000000"/>
      <name val="Arial"/>
      <family val="2"/>
      <charset val="238"/>
    </font>
    <font>
      <sz val="8"/>
      <color indexed="8"/>
      <name val="Arial"/>
      <family val="2"/>
      <charset val="238"/>
    </font>
    <font>
      <sz val="8"/>
      <color theme="2" tint="-0.499984740745262"/>
      <name val="Arial"/>
      <family val="2"/>
      <charset val="238"/>
    </font>
    <font>
      <sz val="9"/>
      <name val="Garamond"/>
      <family val="1"/>
    </font>
    <font>
      <sz val="9"/>
      <name val="Calibri"/>
      <family val="2"/>
      <charset val="238"/>
    </font>
    <font>
      <sz val="8"/>
      <name val="Calibri"/>
      <family val="2"/>
      <charset val="238"/>
    </font>
    <font>
      <sz val="9"/>
      <color rgb="FF000000"/>
      <name val="Times New Roman"/>
      <family val="1"/>
      <charset val="238"/>
    </font>
    <font>
      <i/>
      <sz val="8"/>
      <name val="Arial"/>
      <family val="2"/>
      <charset val="238"/>
    </font>
    <font>
      <b/>
      <sz val="8"/>
      <name val="Calibri"/>
      <family val="2"/>
      <charset val="238"/>
      <scheme val="minor"/>
    </font>
    <font>
      <b/>
      <sz val="9"/>
      <name val="Calibri"/>
      <family val="2"/>
      <charset val="238"/>
      <scheme val="minor"/>
    </font>
    <font>
      <sz val="8"/>
      <name val="Calibri"/>
      <family val="2"/>
      <charset val="238"/>
      <scheme val="minor"/>
    </font>
    <font>
      <b/>
      <sz val="8"/>
      <name val="Arial CE"/>
      <family val="2"/>
      <charset val="238"/>
    </font>
    <font>
      <b/>
      <sz val="8"/>
      <name val="Times New Roman"/>
      <family val="1"/>
      <charset val="238"/>
    </font>
    <font>
      <b/>
      <sz val="8"/>
      <name val="Calibri"/>
      <family val="2"/>
      <charset val="238"/>
    </font>
    <font>
      <b/>
      <sz val="10"/>
      <name val="Arial"/>
      <family val="2"/>
      <charset val="238"/>
    </font>
    <font>
      <sz val="10"/>
      <color rgb="FF000000"/>
      <name val="Arial"/>
      <family val="2"/>
      <charset val="238"/>
    </font>
    <font>
      <sz val="10"/>
      <color theme="1"/>
      <name val="Calibri"/>
      <family val="2"/>
      <charset val="238"/>
      <scheme val="minor"/>
    </font>
    <font>
      <sz val="10"/>
      <color theme="1"/>
      <name val="Arial"/>
      <family val="2"/>
      <charset val="238"/>
    </font>
    <font>
      <b/>
      <sz val="10"/>
      <color theme="1"/>
      <name val="Calibri"/>
      <family val="2"/>
      <charset val="238"/>
      <scheme val="minor"/>
    </font>
    <font>
      <sz val="10"/>
      <name val="Calibri"/>
      <family val="2"/>
      <charset val="238"/>
      <scheme val="minor"/>
    </font>
    <font>
      <sz val="10"/>
      <name val="Times New Roman"/>
      <family val="1"/>
      <charset val="238"/>
    </font>
    <font>
      <b/>
      <sz val="11"/>
      <name val="Times New Roman"/>
      <family val="1"/>
      <charset val="238"/>
    </font>
    <font>
      <b/>
      <u/>
      <sz val="11"/>
      <name val="Times New Roman"/>
      <family val="1"/>
      <charset val="238"/>
    </font>
    <font>
      <b/>
      <sz val="10"/>
      <name val="Times New Roman"/>
      <family val="1"/>
      <charset val="238"/>
    </font>
    <font>
      <b/>
      <i/>
      <sz val="11"/>
      <color theme="1"/>
      <name val="Times New Roman"/>
      <family val="1"/>
      <charset val="238"/>
    </font>
    <font>
      <b/>
      <sz val="11"/>
      <color theme="1"/>
      <name val="Times New Roman"/>
      <family val="1"/>
      <charset val="238"/>
    </font>
    <font>
      <sz val="11"/>
      <name val="Times New Roman"/>
      <family val="1"/>
      <charset val="238"/>
    </font>
    <font>
      <sz val="8"/>
      <color theme="4" tint="-0.249977111117893"/>
      <name val="Arial"/>
      <family val="2"/>
      <charset val="238"/>
    </font>
    <font>
      <sz val="8"/>
      <color rgb="FFFF99FF"/>
      <name val="Arial"/>
      <family val="2"/>
      <charset val="238"/>
    </font>
    <font>
      <strike/>
      <sz val="8"/>
      <color rgb="FFFF0000"/>
      <name val="Arial"/>
      <family val="2"/>
      <charset val="238"/>
    </font>
    <font>
      <sz val="8"/>
      <color rgb="FFFF0000"/>
      <name val="Times New Roman"/>
      <family val="1"/>
      <charset val="238"/>
    </font>
  </fonts>
  <fills count="7">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0"/>
        <bgColor indexed="31"/>
      </patternFill>
    </fill>
    <fill>
      <patternFill patternType="solid">
        <fgColor rgb="FFFFFF00"/>
        <bgColor indexed="64"/>
      </patternFill>
    </fill>
    <fill>
      <patternFill patternType="solid">
        <fgColor rgb="FFFFFF00"/>
        <bgColor indexed="26"/>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medium">
        <color rgb="FF000000"/>
      </right>
      <top/>
      <bottom style="medium">
        <color indexed="64"/>
      </bottom>
      <diagonal/>
    </border>
    <border>
      <left style="medium">
        <color indexed="64"/>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36">
    <xf numFmtId="0" fontId="0"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0" fillId="0" borderId="0"/>
    <xf numFmtId="0" fontId="1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8" fillId="0" borderId="0"/>
    <xf numFmtId="43" fontId="1" fillId="0" borderId="0" applyFont="0" applyFill="0" applyBorder="0" applyAlignment="0" applyProtection="0"/>
    <xf numFmtId="44" fontId="1" fillId="0" borderId="0" applyFont="0" applyFill="0" applyBorder="0" applyAlignment="0" applyProtection="0"/>
    <xf numFmtId="0" fontId="10" fillId="0" borderId="0"/>
  </cellStyleXfs>
  <cellXfs count="734">
    <xf numFmtId="0" fontId="0" fillId="0" borderId="0" xfId="0"/>
    <xf numFmtId="0" fontId="0" fillId="2" borderId="0" xfId="0" applyFill="1"/>
    <xf numFmtId="4" fontId="3" fillId="2" borderId="1" xfId="0" applyNumberFormat="1" applyFont="1" applyFill="1" applyBorder="1" applyAlignment="1">
      <alignment horizontal="center" vertical="center"/>
    </xf>
    <xf numFmtId="0" fontId="3" fillId="2" borderId="1" xfId="0" applyFont="1" applyFill="1" applyBorder="1" applyAlignment="1">
      <alignment horizontal="left" vertical="top" wrapText="1"/>
    </xf>
    <xf numFmtId="0" fontId="3" fillId="2" borderId="1" xfId="0" applyFont="1" applyFill="1" applyBorder="1" applyAlignment="1">
      <alignment vertical="top" wrapText="1"/>
    </xf>
    <xf numFmtId="3"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top" wrapText="1"/>
    </xf>
    <xf numFmtId="0" fontId="2" fillId="2" borderId="4" xfId="0" applyFont="1" applyFill="1" applyBorder="1" applyAlignment="1">
      <alignment horizontal="center" vertical="center" wrapText="1"/>
    </xf>
    <xf numFmtId="4" fontId="3" fillId="2" borderId="1" xfId="0" applyNumberFormat="1" applyFont="1" applyFill="1" applyBorder="1"/>
    <xf numFmtId="4" fontId="2"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xf>
    <xf numFmtId="3" fontId="3" fillId="2" borderId="1" xfId="0" applyNumberFormat="1" applyFont="1" applyFill="1" applyBorder="1" applyAlignment="1">
      <alignment horizontal="center" vertical="center"/>
    </xf>
    <xf numFmtId="1"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1" fontId="3" fillId="2" borderId="5" xfId="0" applyNumberFormat="1"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4" fontId="3" fillId="2" borderId="8" xfId="0" applyNumberFormat="1" applyFont="1" applyFill="1" applyBorder="1" applyAlignment="1">
      <alignment horizontal="center" vertical="center" wrapText="1"/>
    </xf>
    <xf numFmtId="0" fontId="3" fillId="2" borderId="6" xfId="0" applyFont="1" applyFill="1" applyBorder="1"/>
    <xf numFmtId="0" fontId="3" fillId="2" borderId="5" xfId="0" applyFont="1" applyFill="1" applyBorder="1"/>
    <xf numFmtId="0" fontId="2" fillId="2" borderId="1" xfId="0" applyFont="1" applyFill="1" applyBorder="1" applyAlignment="1">
      <alignment vertical="center" wrapText="1"/>
    </xf>
    <xf numFmtId="4" fontId="3" fillId="2" borderId="2"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4" fontId="2" fillId="2" borderId="6" xfId="0" applyNumberFormat="1" applyFont="1" applyFill="1" applyBorder="1" applyAlignment="1">
      <alignment horizontal="center" vertical="center"/>
    </xf>
    <xf numFmtId="4" fontId="3" fillId="2" borderId="6" xfId="0" applyNumberFormat="1" applyFont="1" applyFill="1" applyBorder="1" applyAlignment="1">
      <alignment horizontal="center" vertical="center" wrapText="1"/>
    </xf>
    <xf numFmtId="0" fontId="3" fillId="2" borderId="8" xfId="0" applyFont="1" applyFill="1" applyBorder="1"/>
    <xf numFmtId="4" fontId="2" fillId="2" borderId="5" xfId="0" applyNumberFormat="1" applyFont="1" applyFill="1" applyBorder="1" applyAlignment="1">
      <alignment horizontal="center" vertical="center"/>
    </xf>
    <xf numFmtId="4" fontId="2" fillId="2" borderId="8" xfId="0" applyNumberFormat="1" applyFont="1" applyFill="1" applyBorder="1" applyAlignment="1">
      <alignment horizontal="center" vertical="center"/>
    </xf>
    <xf numFmtId="4" fontId="2" fillId="2" borderId="5" xfId="0" applyNumberFormat="1" applyFont="1" applyFill="1" applyBorder="1" applyAlignment="1">
      <alignment horizontal="center" vertical="center" wrapText="1"/>
    </xf>
    <xf numFmtId="4" fontId="2" fillId="2" borderId="8" xfId="0" applyNumberFormat="1" applyFont="1" applyFill="1" applyBorder="1" applyAlignment="1">
      <alignment horizontal="center" vertical="center" wrapText="1"/>
    </xf>
    <xf numFmtId="0" fontId="0" fillId="0" borderId="0" xfId="0"/>
    <xf numFmtId="4" fontId="2" fillId="2" borderId="2"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2" xfId="0" applyFont="1" applyFill="1" applyBorder="1"/>
    <xf numFmtId="0" fontId="3" fillId="2" borderId="2" xfId="0" applyFont="1" applyFill="1" applyBorder="1" applyAlignment="1">
      <alignment horizontal="center" vertical="center"/>
    </xf>
    <xf numFmtId="4" fontId="3" fillId="2" borderId="15" xfId="0" applyNumberFormat="1"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2" borderId="11" xfId="0" applyFont="1" applyFill="1" applyBorder="1"/>
    <xf numFmtId="2" fontId="3" fillId="2" borderId="5" xfId="0" applyNumberFormat="1" applyFont="1" applyFill="1" applyBorder="1" applyAlignment="1">
      <alignment horizontal="center" vertical="center"/>
    </xf>
    <xf numFmtId="1" fontId="3" fillId="2" borderId="5" xfId="0" applyNumberFormat="1" applyFont="1" applyFill="1" applyBorder="1" applyAlignment="1">
      <alignment horizontal="center" vertical="center"/>
    </xf>
    <xf numFmtId="4" fontId="3" fillId="2" borderId="5" xfId="0" applyNumberFormat="1" applyFont="1" applyFill="1" applyBorder="1" applyAlignment="1">
      <alignment horizontal="center" vertical="center"/>
    </xf>
    <xf numFmtId="4" fontId="3" fillId="2" borderId="8"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top" wrapText="1"/>
    </xf>
    <xf numFmtId="0" fontId="2" fillId="2" borderId="3" xfId="0" applyFont="1" applyFill="1" applyBorder="1" applyAlignment="1">
      <alignment horizontal="center" vertical="center" wrapText="1"/>
    </xf>
    <xf numFmtId="0" fontId="3" fillId="2" borderId="7" xfId="0" applyFont="1" applyFill="1" applyBorder="1" applyAlignment="1">
      <alignment horizontal="center" vertical="center"/>
    </xf>
    <xf numFmtId="0" fontId="2" fillId="2" borderId="5" xfId="0" applyFont="1" applyFill="1" applyBorder="1" applyAlignment="1">
      <alignment horizontal="left" vertical="center" wrapText="1"/>
    </xf>
    <xf numFmtId="3" fontId="3" fillId="2" borderId="5" xfId="0" applyNumberFormat="1" applyFont="1" applyFill="1" applyBorder="1" applyAlignment="1">
      <alignment horizontal="center" vertical="center" wrapText="1"/>
    </xf>
    <xf numFmtId="0" fontId="2" fillId="2" borderId="2" xfId="0" applyFont="1" applyFill="1" applyBorder="1"/>
    <xf numFmtId="4" fontId="3" fillId="2" borderId="2" xfId="0" applyNumberFormat="1" applyFont="1" applyFill="1" applyBorder="1"/>
    <xf numFmtId="4" fontId="3" fillId="2" borderId="11" xfId="0" applyNumberFormat="1" applyFont="1" applyFill="1" applyBorder="1"/>
    <xf numFmtId="0" fontId="3" fillId="2" borderId="5" xfId="0" applyFont="1" applyFill="1" applyBorder="1" applyAlignment="1">
      <alignment vertical="top" wrapText="1"/>
    </xf>
    <xf numFmtId="0" fontId="3" fillId="2" borderId="5" xfId="0" applyFont="1" applyFill="1" applyBorder="1" applyAlignment="1">
      <alignment vertical="center" wrapText="1"/>
    </xf>
    <xf numFmtId="0" fontId="2" fillId="2" borderId="18"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3" fontId="3" fillId="2" borderId="5" xfId="0" applyNumberFormat="1" applyFont="1" applyFill="1" applyBorder="1" applyAlignment="1">
      <alignment horizontal="center" vertical="center"/>
    </xf>
    <xf numFmtId="4" fontId="3" fillId="2" borderId="17" xfId="0" applyNumberFormat="1" applyFont="1" applyFill="1" applyBorder="1" applyAlignment="1">
      <alignment horizontal="center" vertical="center"/>
    </xf>
    <xf numFmtId="3" fontId="3" fillId="2" borderId="15"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2" borderId="9" xfId="0" applyFont="1" applyFill="1" applyBorder="1" applyAlignment="1">
      <alignment horizontal="center" vertical="center" wrapText="1"/>
    </xf>
    <xf numFmtId="0" fontId="2" fillId="2" borderId="7" xfId="0" applyFont="1" applyFill="1" applyBorder="1" applyAlignment="1">
      <alignment horizontal="center" vertical="center"/>
    </xf>
    <xf numFmtId="4" fontId="3" fillId="2" borderId="6" xfId="0" applyNumberFormat="1" applyFont="1" applyFill="1" applyBorder="1"/>
    <xf numFmtId="0" fontId="3" fillId="2" borderId="1" xfId="4" applyFont="1" applyFill="1" applyBorder="1" applyAlignment="1">
      <alignment vertical="center" wrapText="1"/>
    </xf>
    <xf numFmtId="0" fontId="2" fillId="2" borderId="7" xfId="0" applyFont="1" applyFill="1" applyBorder="1"/>
    <xf numFmtId="4" fontId="3" fillId="2" borderId="6" xfId="0" applyNumberFormat="1" applyFont="1" applyFill="1" applyBorder="1" applyAlignment="1">
      <alignment horizontal="center" vertical="center"/>
    </xf>
    <xf numFmtId="0" fontId="3" fillId="2" borderId="7" xfId="0" applyFont="1" applyFill="1" applyBorder="1"/>
    <xf numFmtId="0" fontId="2" fillId="2" borderId="1" xfId="0" applyFont="1" applyFill="1" applyBorder="1" applyAlignment="1">
      <alignment horizontal="left"/>
    </xf>
    <xf numFmtId="0" fontId="2" fillId="2" borderId="1" xfId="0" applyFont="1" applyFill="1" applyBorder="1"/>
    <xf numFmtId="17" fontId="3" fillId="2" borderId="5" xfId="0" applyNumberFormat="1" applyFont="1" applyFill="1" applyBorder="1" applyAlignment="1">
      <alignment horizontal="center" vertical="center" wrapText="1"/>
    </xf>
    <xf numFmtId="17" fontId="3" fillId="2" borderId="1" xfId="0" applyNumberFormat="1" applyFont="1" applyFill="1" applyBorder="1" applyAlignment="1">
      <alignment horizontal="center" vertical="center" wrapText="1"/>
    </xf>
    <xf numFmtId="0" fontId="3" fillId="2" borderId="17"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3" fillId="2" borderId="10" xfId="0" applyFont="1" applyFill="1" applyBorder="1" applyAlignment="1">
      <alignment horizontal="center" vertical="center"/>
    </xf>
    <xf numFmtId="0" fontId="2" fillId="2" borderId="9" xfId="0" applyFont="1" applyFill="1" applyBorder="1"/>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 fillId="2" borderId="6" xfId="0" applyFont="1" applyFill="1" applyBorder="1" applyAlignment="1">
      <alignment horizontal="left" vertical="top" wrapText="1"/>
    </xf>
    <xf numFmtId="0" fontId="3" fillId="2" borderId="6" xfId="0" applyFont="1" applyFill="1" applyBorder="1" applyAlignment="1">
      <alignment vertical="top" wrapText="1"/>
    </xf>
    <xf numFmtId="0" fontId="3" fillId="2" borderId="6" xfId="0" applyFont="1" applyFill="1" applyBorder="1" applyAlignment="1">
      <alignment horizontal="left" vertical="center" wrapText="1"/>
    </xf>
    <xf numFmtId="0" fontId="3" fillId="2" borderId="9" xfId="0" applyFont="1" applyFill="1" applyBorder="1"/>
    <xf numFmtId="0" fontId="2" fillId="2" borderId="13" xfId="0" applyFont="1" applyFill="1" applyBorder="1" applyAlignment="1">
      <alignment horizontal="center" vertical="center"/>
    </xf>
    <xf numFmtId="0" fontId="3" fillId="2" borderId="8" xfId="0" applyFont="1" applyFill="1" applyBorder="1" applyAlignment="1">
      <alignment horizontal="left" vertical="top" wrapText="1"/>
    </xf>
    <xf numFmtId="49" fontId="3" fillId="2" borderId="1"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1" xfId="1" applyFont="1" applyFill="1" applyBorder="1" applyAlignment="1">
      <alignment horizontal="center" vertical="center" wrapText="1"/>
    </xf>
    <xf numFmtId="0" fontId="3" fillId="2" borderId="11" xfId="0" applyFont="1" applyFill="1" applyBorder="1" applyAlignment="1">
      <alignment horizontal="left" vertical="center" wrapText="1"/>
    </xf>
    <xf numFmtId="0" fontId="2" fillId="2" borderId="10" xfId="0" applyFont="1" applyFill="1" applyBorder="1" applyAlignment="1">
      <alignment horizontal="center" vertical="center"/>
    </xf>
    <xf numFmtId="0" fontId="3" fillId="2" borderId="11" xfId="0" applyFont="1" applyFill="1" applyBorder="1" applyAlignment="1">
      <alignment wrapText="1"/>
    </xf>
    <xf numFmtId="0" fontId="2" fillId="2" borderId="21" xfId="0" applyFont="1" applyFill="1" applyBorder="1" applyAlignment="1">
      <alignment horizontal="center" vertical="center" wrapText="1"/>
    </xf>
    <xf numFmtId="4" fontId="3" fillId="2" borderId="2" xfId="0" applyNumberFormat="1" applyFont="1" applyFill="1" applyBorder="1" applyAlignment="1">
      <alignment vertical="center"/>
    </xf>
    <xf numFmtId="0" fontId="3" fillId="2" borderId="6" xfId="0" applyFont="1" applyFill="1" applyBorder="1" applyAlignment="1">
      <alignment vertical="top"/>
    </xf>
    <xf numFmtId="2" fontId="3" fillId="2" borderId="6" xfId="0" applyNumberFormat="1" applyFont="1" applyFill="1" applyBorder="1" applyAlignment="1">
      <alignment horizontal="center" vertical="center"/>
    </xf>
    <xf numFmtId="0" fontId="3" fillId="2" borderId="1" xfId="0" applyFont="1" applyFill="1" applyBorder="1" applyAlignment="1">
      <alignment horizontal="center"/>
    </xf>
    <xf numFmtId="0" fontId="3" fillId="2" borderId="7" xfId="0" applyFont="1" applyFill="1" applyBorder="1" applyAlignment="1">
      <alignment horizontal="center"/>
    </xf>
    <xf numFmtId="0" fontId="3" fillId="2" borderId="1" xfId="0" applyFont="1" applyFill="1" applyBorder="1" applyAlignment="1">
      <alignment horizontal="left" wrapText="1"/>
    </xf>
    <xf numFmtId="0" fontId="8" fillId="2" borderId="5" xfId="0" applyFont="1" applyFill="1" applyBorder="1" applyAlignment="1">
      <alignment horizontal="center" vertical="center" wrapText="1"/>
    </xf>
    <xf numFmtId="0" fontId="3" fillId="2" borderId="5" xfId="1" applyFont="1" applyFill="1" applyBorder="1" applyAlignment="1">
      <alignment horizontal="center" vertical="top" wrapText="1"/>
    </xf>
    <xf numFmtId="0" fontId="3" fillId="2" borderId="1" xfId="1" applyFont="1" applyFill="1" applyBorder="1" applyAlignment="1">
      <alignment horizontal="center" vertical="top" wrapText="1"/>
    </xf>
    <xf numFmtId="0" fontId="2" fillId="2" borderId="7" xfId="0" applyFont="1" applyFill="1" applyBorder="1" applyAlignment="1">
      <alignment horizontal="justify"/>
    </xf>
    <xf numFmtId="0" fontId="2" fillId="2" borderId="16" xfId="0" applyFont="1" applyFill="1" applyBorder="1" applyAlignment="1">
      <alignment vertical="center" wrapText="1"/>
    </xf>
    <xf numFmtId="0" fontId="3" fillId="2" borderId="11" xfId="0" applyFon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7" xfId="0" applyFont="1" applyFill="1" applyBorder="1" applyAlignment="1">
      <alignment vertical="center"/>
    </xf>
    <xf numFmtId="0" fontId="3" fillId="2" borderId="7" xfId="0" applyFont="1" applyFill="1" applyBorder="1" applyAlignment="1">
      <alignment horizontal="center" vertical="top" wrapText="1"/>
    </xf>
    <xf numFmtId="0" fontId="3" fillId="2" borderId="7" xfId="0" applyFont="1" applyFill="1" applyBorder="1" applyAlignment="1">
      <alignment vertical="center"/>
    </xf>
    <xf numFmtId="0" fontId="3" fillId="2" borderId="22" xfId="0" applyFont="1" applyFill="1" applyBorder="1" applyAlignment="1">
      <alignment horizontal="center" vertical="center" wrapText="1"/>
    </xf>
    <xf numFmtId="0" fontId="3" fillId="2" borderId="17" xfId="0" applyFont="1" applyFill="1" applyBorder="1" applyAlignment="1">
      <alignment horizontal="center" vertical="center" wrapText="1"/>
    </xf>
    <xf numFmtId="2" fontId="3" fillId="2" borderId="8" xfId="0" applyNumberFormat="1" applyFont="1" applyFill="1" applyBorder="1" applyAlignment="1">
      <alignment horizontal="center" vertical="center"/>
    </xf>
    <xf numFmtId="0" fontId="3" fillId="2" borderId="5" xfId="0" applyNumberFormat="1" applyFont="1" applyFill="1" applyBorder="1" applyAlignment="1">
      <alignment horizontal="left" vertical="center" wrapText="1"/>
    </xf>
    <xf numFmtId="0" fontId="3" fillId="2" borderId="5" xfId="0" applyFont="1" applyFill="1" applyBorder="1" applyAlignment="1">
      <alignment vertical="center"/>
    </xf>
    <xf numFmtId="0" fontId="3" fillId="2" borderId="1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 xfId="0" applyFont="1" applyFill="1" applyBorder="1" applyAlignment="1">
      <alignment vertical="top"/>
    </xf>
    <xf numFmtId="12" fontId="3" fillId="2" borderId="1" xfId="0" applyNumberFormat="1" applyFont="1" applyFill="1" applyBorder="1" applyAlignment="1">
      <alignment horizontal="center" vertical="center" wrapText="1"/>
    </xf>
    <xf numFmtId="0" fontId="2" fillId="2" borderId="8" xfId="0" applyFont="1" applyFill="1" applyBorder="1" applyAlignment="1">
      <alignment vertical="center" wrapText="1"/>
    </xf>
    <xf numFmtId="0" fontId="2" fillId="2" borderId="1" xfId="0" applyFont="1" applyFill="1" applyBorder="1" applyAlignment="1"/>
    <xf numFmtId="0" fontId="2" fillId="2" borderId="6" xfId="0" applyFont="1" applyFill="1" applyBorder="1" applyAlignment="1">
      <alignment vertical="top" wrapText="1"/>
    </xf>
    <xf numFmtId="0" fontId="3" fillId="2" borderId="15" xfId="0" applyFont="1" applyFill="1" applyBorder="1" applyAlignment="1">
      <alignment horizontal="center" vertical="top" wrapText="1"/>
    </xf>
    <xf numFmtId="0" fontId="3" fillId="2" borderId="10" xfId="0" applyFont="1" applyFill="1" applyBorder="1"/>
    <xf numFmtId="0" fontId="3" fillId="2" borderId="6" xfId="0" applyFont="1" applyFill="1" applyBorder="1" applyAlignment="1">
      <alignment horizontal="left" vertical="top"/>
    </xf>
    <xf numFmtId="0" fontId="3" fillId="2" borderId="5" xfId="4" applyFont="1" applyFill="1" applyBorder="1" applyAlignment="1">
      <alignment vertical="center" wrapText="1"/>
    </xf>
    <xf numFmtId="0" fontId="3" fillId="2" borderId="5" xfId="4" applyFont="1" applyFill="1" applyBorder="1" applyAlignment="1">
      <alignment horizontal="center" vertical="center" wrapText="1"/>
    </xf>
    <xf numFmtId="0" fontId="3" fillId="2" borderId="1" xfId="4" applyFont="1" applyFill="1" applyBorder="1" applyAlignment="1">
      <alignment horizontal="center" vertical="center" wrapText="1"/>
    </xf>
    <xf numFmtId="0" fontId="3" fillId="2" borderId="1" xfId="4" applyFont="1" applyFill="1" applyBorder="1" applyAlignment="1">
      <alignment vertical="top" wrapText="1"/>
    </xf>
    <xf numFmtId="0" fontId="3" fillId="2" borderId="2" xfId="0" applyFont="1" applyFill="1" applyBorder="1" applyAlignment="1">
      <alignment vertical="center"/>
    </xf>
    <xf numFmtId="0" fontId="3" fillId="2" borderId="2" xfId="0" applyFont="1" applyFill="1" applyBorder="1" applyAlignment="1">
      <alignment horizontal="center" vertical="center" wrapText="1"/>
    </xf>
    <xf numFmtId="3" fontId="2" fillId="2" borderId="23" xfId="0" applyNumberFormat="1" applyFont="1" applyFill="1" applyBorder="1" applyAlignment="1">
      <alignment horizontal="center" vertical="center" wrapText="1"/>
    </xf>
    <xf numFmtId="4" fontId="3" fillId="2" borderId="1" xfId="0" applyNumberFormat="1" applyFont="1" applyFill="1" applyBorder="1" applyAlignment="1">
      <alignment vertical="center"/>
    </xf>
    <xf numFmtId="3" fontId="3" fillId="2" borderId="11"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15" xfId="0" applyFont="1" applyFill="1" applyBorder="1" applyAlignment="1">
      <alignment horizontal="center" vertical="center" wrapText="1"/>
    </xf>
    <xf numFmtId="1" fontId="2" fillId="2" borderId="14"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0" fontId="3" fillId="2" borderId="1" xfId="0" applyFont="1" applyFill="1" applyBorder="1" applyAlignment="1">
      <alignment wrapText="1"/>
    </xf>
    <xf numFmtId="0" fontId="3" fillId="2" borderId="1" xfId="0" applyFont="1" applyFill="1" applyBorder="1" applyAlignment="1">
      <alignment vertical="center"/>
    </xf>
    <xf numFmtId="0" fontId="3" fillId="2" borderId="1" xfId="0" applyFont="1" applyFill="1" applyBorder="1"/>
    <xf numFmtId="0" fontId="6" fillId="2" borderId="1"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16"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 xfId="0" applyFont="1" applyFill="1" applyBorder="1" applyAlignment="1"/>
    <xf numFmtId="0" fontId="2" fillId="2" borderId="12" xfId="0" applyFont="1" applyFill="1" applyBorder="1" applyAlignment="1">
      <alignment horizontal="center" vertical="center" wrapText="1"/>
    </xf>
    <xf numFmtId="0" fontId="3" fillId="2" borderId="7" xfId="0" applyFont="1" applyFill="1" applyBorder="1" applyAlignment="1">
      <alignment horizontal="left" vertical="top" wrapText="1"/>
    </xf>
    <xf numFmtId="0" fontId="3" fillId="2" borderId="1" xfId="3" applyFont="1" applyFill="1" applyBorder="1" applyAlignment="1">
      <alignment horizontal="left" vertical="top" wrapText="1"/>
    </xf>
    <xf numFmtId="0" fontId="3" fillId="2" borderId="26" xfId="0" applyFont="1" applyFill="1" applyBorder="1" applyAlignment="1">
      <alignment horizontal="center" vertical="center"/>
    </xf>
    <xf numFmtId="0" fontId="3" fillId="2" borderId="26" xfId="0" applyFont="1" applyFill="1" applyBorder="1"/>
    <xf numFmtId="0" fontId="3" fillId="2" borderId="26" xfId="0" applyFont="1" applyFill="1" applyBorder="1" applyAlignment="1">
      <alignment horizontal="center" vertical="center" wrapText="1"/>
    </xf>
    <xf numFmtId="0" fontId="3" fillId="2" borderId="27" xfId="0" applyFont="1" applyFill="1" applyBorder="1" applyAlignment="1">
      <alignment horizontal="left" vertical="top" wrapText="1"/>
    </xf>
    <xf numFmtId="0" fontId="3" fillId="2" borderId="26" xfId="0" applyFont="1" applyFill="1" applyBorder="1" applyAlignment="1">
      <alignment horizontal="left" wrapText="1"/>
    </xf>
    <xf numFmtId="0" fontId="8" fillId="2" borderId="26" xfId="0" applyFont="1" applyFill="1" applyBorder="1" applyAlignment="1">
      <alignment horizontal="center" vertical="center" wrapText="1"/>
    </xf>
    <xf numFmtId="4" fontId="2" fillId="2" borderId="15" xfId="0" applyNumberFormat="1" applyFont="1" applyFill="1" applyBorder="1" applyAlignment="1">
      <alignment horizontal="center" vertical="center" wrapText="1"/>
    </xf>
    <xf numFmtId="3" fontId="3" fillId="2" borderId="26" xfId="0" applyNumberFormat="1" applyFont="1" applyFill="1" applyBorder="1" applyAlignment="1">
      <alignment horizontal="center" vertical="center" wrapText="1"/>
    </xf>
    <xf numFmtId="0" fontId="3" fillId="2" borderId="26" xfId="0" applyFont="1" applyFill="1" applyBorder="1" applyAlignment="1">
      <alignment vertical="center"/>
    </xf>
    <xf numFmtId="0" fontId="3" fillId="2" borderId="27" xfId="0" applyFont="1" applyFill="1" applyBorder="1"/>
    <xf numFmtId="0" fontId="3" fillId="2" borderId="6" xfId="0" applyFont="1" applyFill="1" applyBorder="1" applyAlignment="1">
      <alignment vertical="center" wrapText="1"/>
    </xf>
    <xf numFmtId="3" fontId="3" fillId="2" borderId="25" xfId="0" applyNumberFormat="1" applyFont="1" applyFill="1" applyBorder="1" applyAlignment="1">
      <alignment horizontal="center" vertical="center"/>
    </xf>
    <xf numFmtId="0" fontId="2" fillId="2" borderId="28" xfId="0" applyFont="1" applyFill="1" applyBorder="1"/>
    <xf numFmtId="3" fontId="2" fillId="2" borderId="14" xfId="0" applyNumberFormat="1" applyFont="1" applyFill="1" applyBorder="1" applyAlignment="1">
      <alignment horizontal="center" vertical="center" wrapText="1"/>
    </xf>
    <xf numFmtId="0" fontId="3" fillId="2" borderId="2" xfId="0" applyFont="1" applyFill="1" applyBorder="1" applyAlignment="1">
      <alignment horizont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6" xfId="0" applyFont="1" applyFill="1" applyBorder="1" applyAlignment="1">
      <alignment vertical="top" wrapText="1"/>
    </xf>
    <xf numFmtId="0" fontId="3" fillId="2" borderId="28" xfId="0" applyFont="1" applyFill="1" applyBorder="1" applyAlignment="1">
      <alignment vertical="center"/>
    </xf>
    <xf numFmtId="0" fontId="2" fillId="2" borderId="29"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horizontal="center" vertical="center" wrapText="1"/>
    </xf>
    <xf numFmtId="0" fontId="2" fillId="2" borderId="28" xfId="0" applyFont="1" applyFill="1" applyBorder="1" applyAlignment="1">
      <alignment vertical="center" wrapText="1"/>
    </xf>
    <xf numFmtId="0" fontId="2" fillId="2" borderId="27" xfId="0" applyFont="1" applyFill="1" applyBorder="1" applyAlignment="1">
      <alignment vertical="center" wrapText="1"/>
    </xf>
    <xf numFmtId="4" fontId="3" fillId="2" borderId="26" xfId="0" applyNumberFormat="1" applyFont="1" applyFill="1" applyBorder="1" applyAlignment="1">
      <alignment horizontal="center" vertical="center" wrapText="1"/>
    </xf>
    <xf numFmtId="0" fontId="3" fillId="2" borderId="31" xfId="32" quotePrefix="1" applyFont="1" applyFill="1" applyBorder="1" applyAlignment="1">
      <alignment horizontal="left" vertical="top" wrapText="1"/>
    </xf>
    <xf numFmtId="3" fontId="3" fillId="2" borderId="32" xfId="0" applyNumberFormat="1"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34" xfId="0" applyFont="1" applyFill="1" applyBorder="1" applyAlignment="1">
      <alignment horizontal="center" vertical="center" wrapText="1"/>
    </xf>
    <xf numFmtId="0" fontId="2" fillId="2" borderId="35" xfId="0" applyFont="1" applyFill="1" applyBorder="1" applyAlignment="1">
      <alignment horizontal="left" vertical="top" wrapText="1"/>
    </xf>
    <xf numFmtId="4" fontId="3" fillId="2" borderId="32" xfId="0" applyNumberFormat="1"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2" fillId="2" borderId="33" xfId="0" applyFont="1" applyFill="1" applyBorder="1" applyAlignment="1">
      <alignment horizontal="center" vertical="center" wrapText="1"/>
    </xf>
    <xf numFmtId="4" fontId="3" fillId="2" borderId="33" xfId="0" applyNumberFormat="1" applyFont="1" applyFill="1" applyBorder="1" applyAlignment="1">
      <alignment horizontal="center" vertical="center" wrapText="1"/>
    </xf>
    <xf numFmtId="4" fontId="2" fillId="2" borderId="33" xfId="0" applyNumberFormat="1" applyFont="1" applyFill="1" applyBorder="1" applyAlignment="1">
      <alignment horizontal="center" vertical="center" wrapText="1"/>
    </xf>
    <xf numFmtId="4" fontId="2" fillId="2" borderId="37" xfId="0" applyNumberFormat="1" applyFont="1" applyFill="1" applyBorder="1" applyAlignment="1">
      <alignment horizontal="center" vertical="center" wrapText="1"/>
    </xf>
    <xf numFmtId="0" fontId="2" fillId="2" borderId="34" xfId="0" applyFont="1" applyFill="1" applyBorder="1"/>
    <xf numFmtId="0" fontId="3" fillId="2" borderId="32" xfId="0" applyFont="1" applyFill="1" applyBorder="1" applyAlignment="1">
      <alignment vertical="center"/>
    </xf>
    <xf numFmtId="3" fontId="3" fillId="2" borderId="32" xfId="0" applyNumberFormat="1" applyFont="1" applyFill="1" applyBorder="1" applyAlignment="1">
      <alignment horizontal="center" vertical="center"/>
    </xf>
    <xf numFmtId="3" fontId="3" fillId="2" borderId="33" xfId="0" applyNumberFormat="1" applyFont="1" applyFill="1" applyBorder="1" applyAlignment="1">
      <alignment horizontal="center" vertical="center"/>
    </xf>
    <xf numFmtId="0" fontId="3" fillId="2" borderId="32" xfId="4" applyFont="1" applyFill="1" applyBorder="1" applyAlignment="1">
      <alignment horizontal="center" vertical="center" wrapText="1"/>
    </xf>
    <xf numFmtId="0" fontId="3" fillId="2" borderId="34" xfId="0" applyFont="1" applyFill="1" applyBorder="1" applyAlignment="1">
      <alignment horizontal="center" vertical="center"/>
    </xf>
    <xf numFmtId="1" fontId="3" fillId="2" borderId="32" xfId="0" applyNumberFormat="1" applyFont="1" applyFill="1" applyBorder="1" applyAlignment="1">
      <alignment horizontal="center" vertical="center"/>
    </xf>
    <xf numFmtId="0" fontId="3" fillId="2" borderId="32" xfId="0" applyFont="1" applyFill="1" applyBorder="1"/>
    <xf numFmtId="0" fontId="3" fillId="2" borderId="37" xfId="0" applyFont="1" applyFill="1" applyBorder="1"/>
    <xf numFmtId="0" fontId="0" fillId="2" borderId="32" xfId="0" applyFill="1" applyBorder="1"/>
    <xf numFmtId="1" fontId="7" fillId="2" borderId="5" xfId="0" applyNumberFormat="1" applyFont="1" applyFill="1" applyBorder="1" applyAlignment="1">
      <alignment horizontal="center" vertical="center" wrapText="1"/>
    </xf>
    <xf numFmtId="0" fontId="3" fillId="2" borderId="34" xfId="0" applyFont="1" applyFill="1" applyBorder="1"/>
    <xf numFmtId="0" fontId="3" fillId="2" borderId="35" xfId="0" applyFont="1" applyFill="1" applyBorder="1"/>
    <xf numFmtId="0" fontId="3" fillId="2" borderId="31" xfId="32" applyFont="1" applyFill="1" applyBorder="1" applyAlignment="1">
      <alignment horizontal="left" vertical="top" wrapText="1"/>
    </xf>
    <xf numFmtId="0" fontId="20" fillId="2" borderId="32" xfId="32"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5" xfId="0" applyFont="1" applyFill="1" applyBorder="1" applyAlignment="1">
      <alignment horizontal="center" vertical="center"/>
    </xf>
    <xf numFmtId="0" fontId="3" fillId="2" borderId="10"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26" xfId="0" applyFont="1" applyFill="1" applyBorder="1" applyAlignment="1">
      <alignment horizontal="justify" vertical="top"/>
    </xf>
    <xf numFmtId="0" fontId="3" fillId="2" borderId="26" xfId="0" applyFont="1" applyFill="1" applyBorder="1" applyAlignment="1">
      <alignment horizontal="justify" vertical="center"/>
    </xf>
    <xf numFmtId="4" fontId="2" fillId="2" borderId="0" xfId="0" applyNumberFormat="1" applyFont="1" applyFill="1" applyBorder="1" applyAlignment="1">
      <alignment horizontal="center" vertical="center"/>
    </xf>
    <xf numFmtId="4" fontId="3" fillId="2" borderId="19" xfId="0" applyNumberFormat="1" applyFont="1" applyFill="1" applyBorder="1" applyAlignment="1">
      <alignment horizontal="center" vertical="center" wrapText="1"/>
    </xf>
    <xf numFmtId="0" fontId="3" fillId="2" borderId="32" xfId="4" applyFont="1" applyFill="1" applyBorder="1" applyAlignment="1">
      <alignment vertical="top" wrapText="1"/>
    </xf>
    <xf numFmtId="0" fontId="3" fillId="2" borderId="32" xfId="0" applyFont="1" applyFill="1" applyBorder="1" applyAlignment="1">
      <alignment vertical="top" wrapText="1"/>
    </xf>
    <xf numFmtId="0" fontId="3" fillId="2" borderId="32" xfId="4" applyFont="1" applyFill="1" applyBorder="1" applyAlignment="1">
      <alignment vertical="center"/>
    </xf>
    <xf numFmtId="0" fontId="2" fillId="2" borderId="32" xfId="0" applyFont="1" applyFill="1" applyBorder="1"/>
    <xf numFmtId="0" fontId="3" fillId="2" borderId="32" xfId="0" applyFont="1" applyFill="1" applyBorder="1" applyAlignment="1">
      <alignment horizontal="center"/>
    </xf>
    <xf numFmtId="4" fontId="3" fillId="2" borderId="36" xfId="0" applyNumberFormat="1" applyFont="1" applyFill="1" applyBorder="1" applyAlignment="1">
      <alignment horizontal="center" vertical="center" wrapText="1"/>
    </xf>
    <xf numFmtId="0" fontId="2" fillId="2" borderId="34" xfId="0" applyFont="1" applyFill="1" applyBorder="1" applyAlignment="1">
      <alignment vertical="center"/>
    </xf>
    <xf numFmtId="4" fontId="2" fillId="2" borderId="22" xfId="0" applyNumberFormat="1" applyFont="1" applyFill="1" applyBorder="1" applyAlignment="1">
      <alignment horizontal="center" vertical="center"/>
    </xf>
    <xf numFmtId="0" fontId="3" fillId="2" borderId="33" xfId="0" applyFont="1" applyFill="1" applyBorder="1"/>
    <xf numFmtId="0" fontId="3" fillId="2" borderId="33" xfId="0" applyFont="1" applyFill="1" applyBorder="1" applyAlignment="1">
      <alignment horizontal="center" vertical="center"/>
    </xf>
    <xf numFmtId="0" fontId="2" fillId="2" borderId="1" xfId="0" applyFont="1" applyFill="1" applyBorder="1" applyAlignment="1">
      <alignment vertical="center"/>
    </xf>
    <xf numFmtId="4" fontId="3" fillId="2" borderId="22" xfId="0" applyNumberFormat="1" applyFont="1" applyFill="1" applyBorder="1" applyAlignment="1">
      <alignment horizontal="center" vertical="center" wrapText="1"/>
    </xf>
    <xf numFmtId="0" fontId="2" fillId="2" borderId="5" xfId="0" applyFont="1" applyFill="1" applyBorder="1" applyAlignment="1">
      <alignment vertical="center" wrapText="1"/>
    </xf>
    <xf numFmtId="4" fontId="3" fillId="2" borderId="10" xfId="0" applyNumberFormat="1" applyFont="1" applyFill="1" applyBorder="1" applyAlignment="1">
      <alignment horizontal="center" vertical="center" wrapText="1"/>
    </xf>
    <xf numFmtId="0" fontId="3" fillId="2" borderId="32" xfId="0" applyNumberFormat="1" applyFont="1" applyFill="1" applyBorder="1" applyAlignment="1">
      <alignment horizontal="center" vertical="center" wrapText="1"/>
    </xf>
    <xf numFmtId="4" fontId="3" fillId="2" borderId="35" xfId="0" applyNumberFormat="1" applyFont="1" applyFill="1" applyBorder="1" applyAlignment="1">
      <alignment horizontal="center" vertical="center" wrapText="1"/>
    </xf>
    <xf numFmtId="1" fontId="3" fillId="2" borderId="32" xfId="0" applyNumberFormat="1" applyFont="1" applyFill="1" applyBorder="1" applyAlignment="1">
      <alignment horizontal="center" vertical="center" wrapText="1"/>
    </xf>
    <xf numFmtId="0" fontId="3" fillId="2" borderId="36" xfId="0" applyFont="1" applyFill="1" applyBorder="1" applyAlignment="1">
      <alignment horizontal="center" vertical="center"/>
    </xf>
    <xf numFmtId="2" fontId="3" fillId="2" borderId="32" xfId="0" applyNumberFormat="1" applyFont="1" applyFill="1" applyBorder="1" applyAlignment="1">
      <alignment horizontal="center" vertical="center"/>
    </xf>
    <xf numFmtId="0" fontId="3" fillId="2" borderId="35" xfId="0" applyFont="1" applyFill="1" applyBorder="1" applyAlignment="1">
      <alignment horizontal="left" vertical="center" wrapText="1"/>
    </xf>
    <xf numFmtId="0" fontId="0" fillId="2" borderId="32" xfId="0" applyFill="1" applyBorder="1" applyAlignment="1">
      <alignment horizontal="center" vertical="center"/>
    </xf>
    <xf numFmtId="0" fontId="2" fillId="2" borderId="32" xfId="0" applyFont="1" applyFill="1" applyBorder="1" applyAlignment="1"/>
    <xf numFmtId="0" fontId="3" fillId="2" borderId="32" xfId="4" applyFont="1" applyFill="1" applyBorder="1" applyAlignment="1">
      <alignment vertical="center" wrapText="1"/>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3" fontId="2" fillId="2" borderId="4" xfId="0" applyNumberFormat="1" applyFont="1" applyFill="1" applyBorder="1" applyAlignment="1">
      <alignment horizontal="center" vertical="center" wrapText="1"/>
    </xf>
    <xf numFmtId="0" fontId="3" fillId="2" borderId="5" xfId="4" applyFont="1" applyFill="1" applyBorder="1" applyAlignment="1">
      <alignment vertical="top" wrapText="1"/>
    </xf>
    <xf numFmtId="3" fontId="3" fillId="2" borderId="34" xfId="0" applyNumberFormat="1" applyFont="1" applyFill="1" applyBorder="1" applyAlignment="1">
      <alignment horizontal="center" vertical="center" wrapText="1"/>
    </xf>
    <xf numFmtId="16" fontId="3" fillId="2" borderId="34" xfId="0" applyNumberFormat="1" applyFont="1" applyFill="1" applyBorder="1" applyAlignment="1">
      <alignment horizontal="center" vertical="center" wrapText="1"/>
    </xf>
    <xf numFmtId="0" fontId="8" fillId="2" borderId="32" xfId="4"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3" xfId="0" applyFont="1" applyFill="1" applyBorder="1"/>
    <xf numFmtId="3" fontId="2" fillId="2" borderId="4" xfId="0" applyNumberFormat="1" applyFont="1" applyFill="1" applyBorder="1" applyAlignment="1">
      <alignment horizontal="center" vertical="center"/>
    </xf>
    <xf numFmtId="0" fontId="3" fillId="2" borderId="5" xfId="0" applyFont="1" applyFill="1" applyBorder="1" applyAlignment="1">
      <alignment horizontal="left" vertical="top" wrapText="1"/>
    </xf>
    <xf numFmtId="0" fontId="2" fillId="2" borderId="32" xfId="0" applyFont="1" applyFill="1" applyBorder="1" applyAlignment="1">
      <alignment horizontal="center" vertical="center" wrapText="1"/>
    </xf>
    <xf numFmtId="0" fontId="24" fillId="2" borderId="32" xfId="0" applyFont="1" applyFill="1" applyBorder="1" applyAlignment="1">
      <alignment horizontal="center" vertical="center"/>
    </xf>
    <xf numFmtId="0" fontId="3" fillId="2" borderId="35" xfId="1" applyFont="1" applyFill="1" applyBorder="1" applyAlignment="1">
      <alignment vertical="top" wrapText="1"/>
    </xf>
    <xf numFmtId="0" fontId="3" fillId="2" borderId="32" xfId="1" applyFont="1" applyFill="1" applyBorder="1" applyAlignment="1">
      <alignment horizontal="center" vertical="center" wrapText="1"/>
    </xf>
    <xf numFmtId="0" fontId="3" fillId="2" borderId="35" xfId="0" applyFont="1" applyFill="1" applyBorder="1" applyAlignment="1">
      <alignment horizontal="left" vertical="top" wrapText="1"/>
    </xf>
    <xf numFmtId="0" fontId="2" fillId="2" borderId="33" xfId="0" applyFont="1" applyFill="1" applyBorder="1" applyAlignment="1">
      <alignment horizontal="left"/>
    </xf>
    <xf numFmtId="3" fontId="2" fillId="2" borderId="20" xfId="0" applyNumberFormat="1" applyFont="1" applyFill="1" applyBorder="1" applyAlignment="1">
      <alignment horizontal="center" vertical="center"/>
    </xf>
    <xf numFmtId="0" fontId="3" fillId="2" borderId="32" xfId="0" applyFont="1" applyFill="1" applyBorder="1" applyAlignment="1">
      <alignment wrapText="1"/>
    </xf>
    <xf numFmtId="3" fontId="3" fillId="2" borderId="33" xfId="0" applyNumberFormat="1" applyFont="1" applyFill="1" applyBorder="1"/>
    <xf numFmtId="0" fontId="3" fillId="2" borderId="32" xfId="0" applyFont="1" applyFill="1" applyBorder="1" applyAlignment="1">
      <alignment horizontal="justify" vertical="center"/>
    </xf>
    <xf numFmtId="3" fontId="3" fillId="2" borderId="32" xfId="0" applyNumberFormat="1" applyFont="1" applyFill="1" applyBorder="1"/>
    <xf numFmtId="0" fontId="14" fillId="2" borderId="33" xfId="0" applyFont="1" applyFill="1" applyBorder="1" applyAlignment="1">
      <alignment horizontal="left" vertical="top" wrapText="1"/>
    </xf>
    <xf numFmtId="0" fontId="7" fillId="2" borderId="32" xfId="0" applyFont="1" applyFill="1" applyBorder="1" applyAlignment="1">
      <alignment horizontal="center" vertical="center"/>
    </xf>
    <xf numFmtId="4" fontId="3" fillId="2" borderId="33" xfId="0" applyNumberFormat="1" applyFont="1" applyFill="1" applyBorder="1"/>
    <xf numFmtId="0" fontId="14" fillId="2" borderId="32" xfId="0" applyFont="1" applyFill="1" applyBorder="1" applyAlignment="1">
      <alignment horizontal="left" vertical="top" wrapText="1"/>
    </xf>
    <xf numFmtId="0" fontId="3" fillId="2" borderId="36" xfId="0" applyFont="1" applyFill="1" applyBorder="1"/>
    <xf numFmtId="0" fontId="3" fillId="2" borderId="10" xfId="4" applyFont="1" applyFill="1" applyBorder="1" applyAlignment="1">
      <alignment vertical="center"/>
    </xf>
    <xf numFmtId="0" fontId="2" fillId="2" borderId="35" xfId="0" applyFont="1" applyFill="1" applyBorder="1" applyAlignment="1">
      <alignment vertical="center"/>
    </xf>
    <xf numFmtId="0" fontId="3" fillId="2" borderId="5" xfId="0" applyNumberFormat="1" applyFont="1" applyFill="1" applyBorder="1" applyAlignment="1">
      <alignment horizontal="center" vertical="center" wrapText="1"/>
    </xf>
    <xf numFmtId="0" fontId="14" fillId="2" borderId="32" xfId="0" applyFont="1" applyFill="1" applyBorder="1" applyAlignment="1">
      <alignment horizontal="justify" vertical="center"/>
    </xf>
    <xf numFmtId="0" fontId="6" fillId="2" borderId="32" xfId="0" applyFont="1" applyFill="1" applyBorder="1" applyAlignment="1">
      <alignment horizontal="left" vertical="top" wrapText="1"/>
    </xf>
    <xf numFmtId="0" fontId="3" fillId="2" borderId="40" xfId="0" applyFont="1" applyFill="1" applyBorder="1" applyAlignment="1">
      <alignment vertical="center"/>
    </xf>
    <xf numFmtId="3" fontId="3" fillId="2" borderId="40" xfId="0" applyNumberFormat="1" applyFont="1" applyFill="1" applyBorder="1" applyAlignment="1">
      <alignment horizontal="center" vertical="center"/>
    </xf>
    <xf numFmtId="0" fontId="3" fillId="2" borderId="40" xfId="0" applyFont="1" applyFill="1" applyBorder="1" applyAlignment="1">
      <alignment horizontal="center" vertical="center"/>
    </xf>
    <xf numFmtId="4" fontId="3" fillId="2" borderId="40" xfId="0" applyNumberFormat="1" applyFont="1" applyFill="1" applyBorder="1" applyAlignment="1">
      <alignment horizontal="center" vertical="center"/>
    </xf>
    <xf numFmtId="1" fontId="3" fillId="2" borderId="40" xfId="0" applyNumberFormat="1" applyFont="1" applyFill="1" applyBorder="1" applyAlignment="1">
      <alignment horizontal="center" vertical="center"/>
    </xf>
    <xf numFmtId="0" fontId="3" fillId="2" borderId="40" xfId="0" applyFont="1" applyFill="1" applyBorder="1" applyAlignment="1">
      <alignment horizontal="center" vertical="center" wrapText="1"/>
    </xf>
    <xf numFmtId="0" fontId="6" fillId="2" borderId="40" xfId="0" applyFont="1" applyFill="1" applyBorder="1" applyAlignment="1">
      <alignment horizontal="left" vertical="top" wrapText="1"/>
    </xf>
    <xf numFmtId="2" fontId="6" fillId="2" borderId="40" xfId="0" applyNumberFormat="1" applyFont="1" applyFill="1" applyBorder="1" applyAlignment="1">
      <alignment horizontal="left" vertical="top" wrapText="1"/>
    </xf>
    <xf numFmtId="0" fontId="3" fillId="2" borderId="40" xfId="4" applyFont="1" applyFill="1" applyBorder="1" applyAlignment="1">
      <alignment horizontal="center" vertical="center" wrapText="1"/>
    </xf>
    <xf numFmtId="0" fontId="3" fillId="2" borderId="40" xfId="0" applyFont="1" applyFill="1" applyBorder="1"/>
    <xf numFmtId="0" fontId="27" fillId="2" borderId="32" xfId="0" applyFont="1" applyFill="1" applyBorder="1" applyAlignment="1">
      <alignment horizontal="center" vertical="center"/>
    </xf>
    <xf numFmtId="0" fontId="29" fillId="2" borderId="32" xfId="0" applyFont="1" applyFill="1" applyBorder="1"/>
    <xf numFmtId="0" fontId="29" fillId="2" borderId="32" xfId="0" applyFont="1" applyFill="1" applyBorder="1" applyAlignment="1">
      <alignment vertical="center"/>
    </xf>
    <xf numFmtId="0" fontId="29" fillId="2" borderId="32" xfId="0" applyFont="1" applyFill="1" applyBorder="1" applyAlignment="1">
      <alignment horizontal="center" vertical="center"/>
    </xf>
    <xf numFmtId="0" fontId="5" fillId="2" borderId="32" xfId="0" applyFont="1" applyFill="1" applyBorder="1" applyAlignment="1">
      <alignment wrapText="1"/>
    </xf>
    <xf numFmtId="4" fontId="29" fillId="2" borderId="32" xfId="0" applyNumberFormat="1" applyFont="1" applyFill="1" applyBorder="1"/>
    <xf numFmtId="0" fontId="30" fillId="2" borderId="32" xfId="0" applyFont="1" applyFill="1" applyBorder="1" applyAlignment="1">
      <alignment vertical="center" wrapText="1"/>
    </xf>
    <xf numFmtId="4" fontId="31" fillId="2" borderId="32" xfId="0" applyNumberFormat="1" applyFont="1" applyFill="1" applyBorder="1" applyAlignment="1">
      <alignment horizontal="center" vertical="center" wrapText="1"/>
    </xf>
    <xf numFmtId="0" fontId="3" fillId="3" borderId="32" xfId="0" applyFont="1" applyFill="1" applyBorder="1" applyAlignment="1">
      <alignment horizontal="left" vertical="top" wrapText="1"/>
    </xf>
    <xf numFmtId="0" fontId="12" fillId="3" borderId="5" xfId="0" applyFont="1" applyFill="1" applyBorder="1" applyAlignment="1">
      <alignment horizontal="center" vertical="center" wrapText="1"/>
    </xf>
    <xf numFmtId="0" fontId="3" fillId="3" borderId="32" xfId="0" applyFont="1" applyFill="1" applyBorder="1" applyAlignment="1">
      <alignment horizontal="center" vertical="center"/>
    </xf>
    <xf numFmtId="0" fontId="3" fillId="3" borderId="32" xfId="0" applyFont="1" applyFill="1" applyBorder="1" applyAlignment="1">
      <alignment horizontal="center" vertical="center" wrapText="1"/>
    </xf>
    <xf numFmtId="2" fontId="6" fillId="2" borderId="32" xfId="0" applyNumberFormat="1" applyFont="1" applyFill="1" applyBorder="1" applyAlignment="1">
      <alignment horizontal="center" vertical="center"/>
    </xf>
    <xf numFmtId="167" fontId="3" fillId="3" borderId="32" xfId="33" applyNumberFormat="1" applyFont="1" applyFill="1" applyBorder="1" applyAlignment="1" applyProtection="1">
      <alignment horizontal="center" vertical="center"/>
    </xf>
    <xf numFmtId="168" fontId="3" fillId="3" borderId="32" xfId="33" applyNumberFormat="1" applyFont="1" applyFill="1" applyBorder="1" applyAlignment="1" applyProtection="1">
      <alignment vertical="center"/>
    </xf>
    <xf numFmtId="4" fontId="3" fillId="3" borderId="32" xfId="0" applyNumberFormat="1"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6" fillId="2" borderId="32" xfId="0" applyFont="1" applyFill="1" applyBorder="1" applyAlignment="1">
      <alignment horizontal="center" vertical="center"/>
    </xf>
    <xf numFmtId="0" fontId="3" fillId="4" borderId="32" xfId="0" applyFont="1" applyFill="1" applyBorder="1" applyAlignment="1">
      <alignment horizontal="center" vertical="center" wrapText="1"/>
    </xf>
    <xf numFmtId="0" fontId="32" fillId="2" borderId="25" xfId="0" applyFont="1" applyFill="1" applyBorder="1" applyAlignment="1">
      <alignment horizontal="center" vertical="center"/>
    </xf>
    <xf numFmtId="0" fontId="32" fillId="2" borderId="32" xfId="0" applyFont="1" applyFill="1" applyBorder="1" applyAlignment="1">
      <alignment horizontal="center" vertical="center"/>
    </xf>
    <xf numFmtId="16" fontId="3" fillId="3" borderId="32" xfId="0" applyNumberFormat="1" applyFont="1" applyFill="1" applyBorder="1" applyAlignment="1">
      <alignment horizontal="center" vertical="center"/>
    </xf>
    <xf numFmtId="0" fontId="16" fillId="3" borderId="3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3" fillId="3" borderId="32" xfId="0" applyFont="1" applyFill="1" applyBorder="1" applyAlignment="1">
      <alignment vertical="top" wrapText="1"/>
    </xf>
    <xf numFmtId="0" fontId="27" fillId="2" borderId="32" xfId="0" applyFont="1" applyFill="1" applyBorder="1"/>
    <xf numFmtId="0" fontId="24" fillId="2" borderId="32" xfId="0" applyFont="1" applyFill="1" applyBorder="1" applyAlignment="1">
      <alignment vertical="center"/>
    </xf>
    <xf numFmtId="4" fontId="24" fillId="2" borderId="32" xfId="0" applyNumberFormat="1" applyFont="1" applyFill="1" applyBorder="1" applyAlignment="1">
      <alignment vertical="center"/>
    </xf>
    <xf numFmtId="43" fontId="3" fillId="3" borderId="32" xfId="0" applyNumberFormat="1" applyFont="1" applyFill="1" applyBorder="1" applyAlignment="1">
      <alignment horizontal="right" vertical="center"/>
    </xf>
    <xf numFmtId="168" fontId="3" fillId="3" borderId="32" xfId="33" applyNumberFormat="1" applyFont="1" applyFill="1" applyBorder="1" applyAlignment="1" applyProtection="1">
      <alignment horizontal="center" vertical="center"/>
    </xf>
    <xf numFmtId="0" fontId="6" fillId="2" borderId="32" xfId="0" applyFont="1" applyFill="1" applyBorder="1" applyAlignment="1">
      <alignment vertical="top" wrapText="1"/>
    </xf>
    <xf numFmtId="0" fontId="3" fillId="2" borderId="32" xfId="0" applyFont="1" applyFill="1" applyBorder="1" applyAlignment="1">
      <alignment vertical="top"/>
    </xf>
    <xf numFmtId="0" fontId="13" fillId="2" borderId="32" xfId="0" applyFont="1" applyFill="1" applyBorder="1" applyAlignment="1">
      <alignment horizontal="center" vertical="center"/>
    </xf>
    <xf numFmtId="0" fontId="5" fillId="2" borderId="32" xfId="0" applyFont="1" applyFill="1" applyBorder="1" applyAlignment="1">
      <alignment horizontal="center" vertical="center"/>
    </xf>
    <xf numFmtId="3" fontId="2" fillId="2" borderId="14" xfId="0" applyNumberFormat="1" applyFont="1" applyFill="1" applyBorder="1" applyAlignment="1">
      <alignment horizontal="center" vertical="center"/>
    </xf>
    <xf numFmtId="0" fontId="3" fillId="2" borderId="41" xfId="0" applyFont="1" applyFill="1" applyBorder="1"/>
    <xf numFmtId="0" fontId="3" fillId="2" borderId="3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41" xfId="0" applyFont="1" applyFill="1" applyBorder="1" applyAlignment="1">
      <alignment vertical="top" wrapText="1"/>
    </xf>
    <xf numFmtId="4" fontId="2" fillId="2" borderId="32" xfId="0" applyNumberFormat="1" applyFont="1" applyFill="1" applyBorder="1" applyAlignment="1">
      <alignment horizontal="center" vertical="center" wrapText="1"/>
    </xf>
    <xf numFmtId="4" fontId="2" fillId="2" borderId="35" xfId="0" applyNumberFormat="1" applyFont="1" applyFill="1" applyBorder="1" applyAlignment="1">
      <alignment horizontal="center" vertical="center" wrapText="1"/>
    </xf>
    <xf numFmtId="0" fontId="14" fillId="2" borderId="5" xfId="0" applyFont="1" applyFill="1" applyBorder="1" applyAlignment="1">
      <alignment horizontal="left" vertical="top" wrapText="1"/>
    </xf>
    <xf numFmtId="4" fontId="0" fillId="2" borderId="5" xfId="0" applyNumberFormat="1" applyFill="1" applyBorder="1" applyAlignment="1">
      <alignment horizontal="center" vertical="center"/>
    </xf>
    <xf numFmtId="4" fontId="0" fillId="2" borderId="32" xfId="0" applyNumberFormat="1" applyFill="1" applyBorder="1" applyAlignment="1">
      <alignment horizontal="center" vertical="center"/>
    </xf>
    <xf numFmtId="0" fontId="14" fillId="2" borderId="0" xfId="0" applyFont="1" applyFill="1" applyAlignment="1">
      <alignment horizontal="justify" vertical="top"/>
    </xf>
    <xf numFmtId="4" fontId="0" fillId="2" borderId="33" xfId="0" applyNumberFormat="1" applyFill="1" applyBorder="1" applyAlignment="1">
      <alignment horizontal="center" vertical="center"/>
    </xf>
    <xf numFmtId="0" fontId="14" fillId="2" borderId="32" xfId="0" applyFont="1" applyFill="1" applyBorder="1" applyAlignment="1">
      <alignment vertical="top" wrapText="1"/>
    </xf>
    <xf numFmtId="0" fontId="14" fillId="2" borderId="32" xfId="0" applyFont="1" applyFill="1" applyBorder="1" applyAlignment="1">
      <alignment horizontal="left" vertical="center"/>
    </xf>
    <xf numFmtId="0" fontId="14" fillId="2" borderId="2" xfId="0" applyFont="1" applyFill="1" applyBorder="1" applyAlignment="1">
      <alignment horizontal="left" vertical="center"/>
    </xf>
    <xf numFmtId="0" fontId="14" fillId="2" borderId="5" xfId="0" applyFont="1" applyFill="1" applyBorder="1" applyAlignment="1">
      <alignment horizontal="left" vertical="center" wrapText="1"/>
    </xf>
    <xf numFmtId="0" fontId="2" fillId="2" borderId="1" xfId="0" applyFont="1" applyFill="1" applyBorder="1" applyAlignment="1">
      <alignment horizontal="center"/>
    </xf>
    <xf numFmtId="0" fontId="2" fillId="2" borderId="41" xfId="0" applyFont="1" applyFill="1" applyBorder="1" applyAlignment="1"/>
    <xf numFmtId="0" fontId="2" fillId="2" borderId="43" xfId="0" applyFont="1" applyFill="1" applyBorder="1" applyAlignment="1"/>
    <xf numFmtId="0" fontId="6" fillId="2" borderId="0" xfId="0" applyFont="1" applyFill="1" applyAlignment="1">
      <alignment horizontal="justify" vertical="top"/>
    </xf>
    <xf numFmtId="0" fontId="6" fillId="2" borderId="26" xfId="0" applyFont="1" applyFill="1" applyBorder="1" applyAlignment="1">
      <alignment horizontal="justify" vertical="center"/>
    </xf>
    <xf numFmtId="0" fontId="14" fillId="2" borderId="0" xfId="0" applyFont="1" applyFill="1" applyAlignment="1">
      <alignment vertical="top" wrapText="1"/>
    </xf>
    <xf numFmtId="0" fontId="6" fillId="2" borderId="38" xfId="1" applyFont="1" applyFill="1" applyBorder="1" applyAlignment="1">
      <alignment horizontal="left" vertical="top" wrapText="1"/>
    </xf>
    <xf numFmtId="0" fontId="14" fillId="2" borderId="26" xfId="0" applyFont="1" applyFill="1" applyBorder="1" applyAlignment="1">
      <alignment horizontal="justify" vertical="top"/>
    </xf>
    <xf numFmtId="0" fontId="6" fillId="2" borderId="0" xfId="0" applyFont="1" applyFill="1" applyAlignment="1">
      <alignment vertical="center" wrapText="1"/>
    </xf>
    <xf numFmtId="0" fontId="2" fillId="2" borderId="6" xfId="0" applyFont="1" applyFill="1" applyBorder="1"/>
    <xf numFmtId="0" fontId="6" fillId="2" borderId="26" xfId="0" applyFont="1" applyFill="1" applyBorder="1" applyAlignment="1">
      <alignment vertical="top" wrapText="1"/>
    </xf>
    <xf numFmtId="0" fontId="14" fillId="2" borderId="40" xfId="0" applyFont="1" applyFill="1" applyBorder="1" applyAlignment="1">
      <alignment horizontal="left" vertical="center" wrapText="1"/>
    </xf>
    <xf numFmtId="0" fontId="6" fillId="2" borderId="5" xfId="0" applyFont="1" applyFill="1" applyBorder="1" applyAlignment="1">
      <alignment horizontal="justify" vertical="top"/>
    </xf>
    <xf numFmtId="0" fontId="6" fillId="2" borderId="0" xfId="0" applyFont="1" applyFill="1" applyAlignment="1">
      <alignment horizontal="justify" vertical="center"/>
    </xf>
    <xf numFmtId="0" fontId="2" fillId="2" borderId="1" xfId="0" applyFont="1" applyFill="1" applyBorder="1" applyAlignment="1">
      <alignment wrapText="1"/>
    </xf>
    <xf numFmtId="0" fontId="2" fillId="2" borderId="6" xfId="0" applyFont="1" applyFill="1" applyBorder="1" applyAlignment="1">
      <alignment wrapText="1"/>
    </xf>
    <xf numFmtId="0" fontId="6" fillId="2" borderId="26" xfId="0" applyFont="1" applyFill="1" applyBorder="1" applyAlignment="1">
      <alignment horizontal="justify" vertical="top"/>
    </xf>
    <xf numFmtId="0" fontId="14" fillId="2" borderId="32" xfId="0" applyFont="1" applyFill="1" applyBorder="1" applyAlignment="1">
      <alignment wrapText="1"/>
    </xf>
    <xf numFmtId="0" fontId="0" fillId="2" borderId="33" xfId="0" applyFill="1" applyBorder="1" applyAlignment="1">
      <alignment horizontal="center" vertical="center"/>
    </xf>
    <xf numFmtId="0" fontId="0" fillId="2" borderId="33" xfId="0" applyFill="1" applyBorder="1"/>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0" xfId="0" applyFont="1" applyFill="1"/>
    <xf numFmtId="0" fontId="6" fillId="2" borderId="0" xfId="0" applyFont="1" applyFill="1" applyAlignment="1">
      <alignment vertical="top" wrapText="1"/>
    </xf>
    <xf numFmtId="0" fontId="6" fillId="2" borderId="32" xfId="0" applyFont="1" applyFill="1" applyBorder="1" applyAlignment="1">
      <alignment vertical="center" wrapText="1"/>
    </xf>
    <xf numFmtId="3" fontId="8" fillId="2" borderId="32" xfId="0" applyNumberFormat="1" applyFont="1" applyFill="1" applyBorder="1" applyAlignment="1">
      <alignment horizontal="center" vertical="center" wrapText="1"/>
    </xf>
    <xf numFmtId="0" fontId="2" fillId="2" borderId="35" xfId="0" applyFont="1" applyFill="1" applyBorder="1" applyAlignment="1"/>
    <xf numFmtId="0" fontId="2" fillId="2" borderId="34" xfId="0" applyFont="1" applyFill="1" applyBorder="1" applyAlignment="1"/>
    <xf numFmtId="3" fontId="25" fillId="2" borderId="32" xfId="0" applyNumberFormat="1" applyFont="1" applyFill="1" applyBorder="1" applyAlignment="1">
      <alignment horizontal="center" vertical="center" wrapText="1"/>
    </xf>
    <xf numFmtId="4" fontId="0" fillId="2" borderId="8" xfId="0" applyNumberFormat="1" applyFill="1" applyBorder="1" applyAlignment="1">
      <alignment horizontal="center" vertical="center"/>
    </xf>
    <xf numFmtId="0" fontId="15" fillId="2" borderId="5" xfId="0" applyFont="1" applyFill="1" applyBorder="1" applyAlignment="1">
      <alignment vertical="center"/>
    </xf>
    <xf numFmtId="0" fontId="17" fillId="2" borderId="32" xfId="0" applyFont="1" applyFill="1" applyBorder="1" applyAlignment="1">
      <alignment vertical="center"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39" xfId="0" applyFont="1" applyFill="1" applyBorder="1" applyAlignment="1">
      <alignment horizontal="justify" vertical="top"/>
    </xf>
    <xf numFmtId="3" fontId="6" fillId="2" borderId="5" xfId="0" applyNumberFormat="1" applyFont="1" applyFill="1" applyBorder="1" applyAlignment="1">
      <alignment horizontal="center" vertical="center"/>
    </xf>
    <xf numFmtId="0" fontId="14" fillId="2" borderId="32" xfId="0" applyFont="1" applyFill="1" applyBorder="1" applyAlignment="1">
      <alignment horizontal="justify" vertical="top"/>
    </xf>
    <xf numFmtId="3" fontId="6" fillId="2" borderId="32" xfId="0" applyNumberFormat="1" applyFont="1" applyFill="1" applyBorder="1" applyAlignment="1">
      <alignment horizontal="center" vertical="center"/>
    </xf>
    <xf numFmtId="0" fontId="2" fillId="2" borderId="32" xfId="0" applyFont="1" applyFill="1" applyBorder="1" applyAlignment="1">
      <alignment horizontal="left"/>
    </xf>
    <xf numFmtId="49" fontId="3" fillId="2" borderId="31" xfId="0" applyNumberFormat="1" applyFont="1" applyFill="1" applyBorder="1" applyAlignment="1">
      <alignment horizontal="left" vertical="top" wrapText="1"/>
    </xf>
    <xf numFmtId="4" fontId="0" fillId="2" borderId="40" xfId="0" applyNumberFormat="1" applyFill="1" applyBorder="1" applyAlignment="1">
      <alignment horizontal="center" vertical="center"/>
    </xf>
    <xf numFmtId="4" fontId="0" fillId="2" borderId="25" xfId="0" applyNumberFormat="1" applyFill="1" applyBorder="1" applyAlignment="1">
      <alignment horizontal="center" vertical="center"/>
    </xf>
    <xf numFmtId="0" fontId="0" fillId="2" borderId="40" xfId="0" applyFill="1" applyBorder="1" applyAlignment="1">
      <alignment horizontal="center" vertical="center"/>
    </xf>
    <xf numFmtId="0" fontId="0" fillId="2" borderId="40" xfId="0" applyFill="1" applyBorder="1"/>
    <xf numFmtId="0" fontId="2" fillId="2" borderId="10" xfId="0" applyFont="1" applyFill="1" applyBorder="1"/>
    <xf numFmtId="0" fontId="17" fillId="2" borderId="18" xfId="0" applyFont="1" applyFill="1" applyBorder="1" applyAlignment="1">
      <alignment horizontal="center" vertical="center" wrapText="1"/>
    </xf>
    <xf numFmtId="0" fontId="13" fillId="2" borderId="32" xfId="0" applyFont="1" applyFill="1" applyBorder="1"/>
    <xf numFmtId="0" fontId="28" fillId="2" borderId="32" xfId="0" applyFont="1" applyFill="1" applyBorder="1" applyAlignment="1">
      <alignment horizontal="center" vertical="center"/>
    </xf>
    <xf numFmtId="0" fontId="6" fillId="2" borderId="5" xfId="0" applyFont="1" applyFill="1" applyBorder="1" applyAlignment="1">
      <alignment vertical="center" wrapText="1"/>
    </xf>
    <xf numFmtId="0" fontId="3" fillId="2" borderId="5" xfId="0" applyFont="1" applyFill="1" applyBorder="1" applyAlignment="1">
      <alignment horizontal="center" vertical="center" wrapText="1"/>
    </xf>
    <xf numFmtId="4" fontId="0" fillId="2" borderId="43" xfId="0" applyNumberFormat="1" applyFill="1" applyBorder="1" applyAlignment="1">
      <alignment horizontal="center" vertical="center"/>
    </xf>
    <xf numFmtId="4" fontId="3" fillId="2" borderId="43" xfId="0" applyNumberFormat="1" applyFont="1" applyFill="1" applyBorder="1"/>
    <xf numFmtId="0" fontId="3" fillId="2" borderId="45" xfId="0" applyFont="1" applyFill="1" applyBorder="1"/>
    <xf numFmtId="4" fontId="3" fillId="2" borderId="45" xfId="0" applyNumberFormat="1" applyFont="1" applyFill="1" applyBorder="1" applyAlignment="1">
      <alignment horizontal="center" vertical="center" wrapText="1"/>
    </xf>
    <xf numFmtId="0" fontId="3" fillId="2" borderId="43" xfId="0" applyFont="1" applyFill="1" applyBorder="1" applyAlignment="1">
      <alignment horizontal="center" vertical="center"/>
    </xf>
    <xf numFmtId="4" fontId="3" fillId="2" borderId="40" xfId="0" applyNumberFormat="1" applyFont="1" applyFill="1" applyBorder="1" applyAlignment="1">
      <alignment horizontal="center" vertical="center" wrapText="1"/>
    </xf>
    <xf numFmtId="0" fontId="14" fillId="2" borderId="40" xfId="0" applyFont="1" applyFill="1" applyBorder="1" applyAlignment="1">
      <alignment horizontal="left" vertical="center"/>
    </xf>
    <xf numFmtId="0" fontId="14" fillId="2" borderId="33" xfId="0" applyFont="1" applyFill="1" applyBorder="1" applyAlignment="1">
      <alignment horizontal="left" vertical="center"/>
    </xf>
    <xf numFmtId="0" fontId="2" fillId="2" borderId="40" xfId="0" applyFont="1" applyFill="1" applyBorder="1" applyAlignment="1">
      <alignment horizontal="center" vertical="center" wrapText="1"/>
    </xf>
    <xf numFmtId="2" fontId="3" fillId="2" borderId="40" xfId="0" applyNumberFormat="1" applyFont="1" applyFill="1" applyBorder="1" applyAlignment="1">
      <alignment horizontal="center" vertical="center" wrapText="1"/>
    </xf>
    <xf numFmtId="0" fontId="2" fillId="2" borderId="40" xfId="0" applyFont="1" applyFill="1" applyBorder="1"/>
    <xf numFmtId="4" fontId="3" fillId="2" borderId="40" xfId="0" applyNumberFormat="1" applyFont="1" applyFill="1" applyBorder="1"/>
    <xf numFmtId="165" fontId="3" fillId="2" borderId="40" xfId="0" applyNumberFormat="1" applyFont="1" applyFill="1" applyBorder="1" applyAlignment="1">
      <alignment horizontal="center" vertical="center" wrapText="1"/>
    </xf>
    <xf numFmtId="4" fontId="3" fillId="2" borderId="43" xfId="0" applyNumberFormat="1" applyFont="1" applyFill="1" applyBorder="1" applyAlignment="1">
      <alignment horizontal="center" vertical="center" wrapText="1"/>
    </xf>
    <xf numFmtId="2" fontId="3" fillId="2" borderId="40" xfId="0" applyNumberFormat="1" applyFont="1" applyFill="1" applyBorder="1" applyAlignment="1">
      <alignment horizontal="center" vertical="center"/>
    </xf>
    <xf numFmtId="0" fontId="29" fillId="2" borderId="40" xfId="0" applyFont="1" applyFill="1" applyBorder="1" applyAlignment="1">
      <alignment vertical="center"/>
    </xf>
    <xf numFmtId="0" fontId="30" fillId="2" borderId="40" xfId="0" applyFont="1" applyFill="1" applyBorder="1" applyAlignment="1">
      <alignment vertical="center" wrapText="1"/>
    </xf>
    <xf numFmtId="0" fontId="24" fillId="2" borderId="40" xfId="0" applyFont="1" applyFill="1" applyBorder="1" applyAlignment="1">
      <alignment vertical="center"/>
    </xf>
    <xf numFmtId="43" fontId="3" fillId="3" borderId="40" xfId="0" applyNumberFormat="1" applyFont="1" applyFill="1" applyBorder="1" applyAlignment="1">
      <alignment horizontal="right" vertical="center"/>
    </xf>
    <xf numFmtId="0" fontId="29" fillId="2" borderId="40" xfId="0" applyFont="1" applyFill="1" applyBorder="1" applyAlignment="1">
      <alignment horizontal="center" vertical="center"/>
    </xf>
    <xf numFmtId="4" fontId="31" fillId="2" borderId="40" xfId="0" applyNumberFormat="1" applyFont="1" applyFill="1" applyBorder="1" applyAlignment="1">
      <alignment horizontal="center" vertical="center" wrapText="1"/>
    </xf>
    <xf numFmtId="0" fontId="24" fillId="2" borderId="40" xfId="0" applyFont="1" applyFill="1" applyBorder="1" applyAlignment="1">
      <alignment horizontal="center" vertical="center"/>
    </xf>
    <xf numFmtId="168" fontId="3" fillId="3" borderId="40" xfId="33" applyNumberFormat="1" applyFont="1" applyFill="1" applyBorder="1" applyAlignment="1" applyProtection="1">
      <alignment horizontal="center" vertical="center"/>
    </xf>
    <xf numFmtId="4" fontId="6" fillId="2" borderId="40" xfId="0" applyNumberFormat="1" applyFont="1" applyFill="1" applyBorder="1" applyAlignment="1">
      <alignment horizontal="center" vertical="center"/>
    </xf>
    <xf numFmtId="0" fontId="14" fillId="2" borderId="44" xfId="0" applyFont="1" applyFill="1" applyBorder="1" applyAlignment="1">
      <alignment horizontal="left" vertical="top" wrapText="1"/>
    </xf>
    <xf numFmtId="0" fontId="6" fillId="0" borderId="46" xfId="0" applyFont="1" applyBorder="1" applyAlignment="1">
      <alignment horizontal="justify" vertical="center" wrapText="1"/>
    </xf>
    <xf numFmtId="0" fontId="6" fillId="0" borderId="46" xfId="0" applyFont="1" applyBorder="1" applyAlignment="1">
      <alignment horizontal="justify" vertical="top" wrapText="1"/>
    </xf>
    <xf numFmtId="0" fontId="3" fillId="2" borderId="5" xfId="0" applyFont="1" applyFill="1" applyBorder="1" applyAlignment="1">
      <alignment horizontal="center" vertical="center" wrapText="1"/>
    </xf>
    <xf numFmtId="0" fontId="3" fillId="2" borderId="32" xfId="0" applyFont="1" applyFill="1" applyBorder="1" applyAlignment="1">
      <alignment horizontal="center" vertical="center"/>
    </xf>
    <xf numFmtId="0" fontId="3" fillId="2" borderId="40" xfId="0" applyFont="1" applyFill="1" applyBorder="1" applyAlignment="1">
      <alignment wrapText="1"/>
    </xf>
    <xf numFmtId="0" fontId="2" fillId="2" borderId="47" xfId="0" applyFont="1" applyFill="1" applyBorder="1" applyAlignment="1">
      <alignment horizontal="center" vertical="center" wrapText="1"/>
    </xf>
    <xf numFmtId="4" fontId="6" fillId="2" borderId="32" xfId="0" applyNumberFormat="1" applyFont="1" applyFill="1" applyBorder="1" applyAlignment="1">
      <alignment horizontal="center" vertical="center"/>
    </xf>
    <xf numFmtId="0" fontId="15" fillId="2" borderId="4" xfId="0" applyFont="1" applyFill="1" applyBorder="1" applyAlignment="1">
      <alignment horizontal="center" vertical="center" wrapText="1"/>
    </xf>
    <xf numFmtId="4" fontId="6" fillId="2" borderId="15" xfId="0" applyNumberFormat="1" applyFont="1" applyFill="1" applyBorder="1" applyAlignment="1">
      <alignment horizontal="center" vertical="center" wrapText="1"/>
    </xf>
    <xf numFmtId="4" fontId="6" fillId="2" borderId="17" xfId="0" applyNumberFormat="1" applyFont="1" applyFill="1" applyBorder="1" applyAlignment="1">
      <alignment horizontal="center" vertical="center" wrapText="1"/>
    </xf>
    <xf numFmtId="3" fontId="3" fillId="2" borderId="40" xfId="0" applyNumberFormat="1" applyFont="1" applyFill="1" applyBorder="1" applyAlignment="1">
      <alignment horizontal="center" vertical="center" wrapText="1"/>
    </xf>
    <xf numFmtId="0" fontId="6" fillId="2" borderId="40" xfId="0" applyFont="1" applyFill="1" applyBorder="1" applyAlignment="1">
      <alignment horizontal="center" vertical="center" wrapText="1"/>
    </xf>
    <xf numFmtId="3" fontId="6" fillId="2" borderId="15" xfId="0" applyNumberFormat="1" applyFont="1" applyFill="1" applyBorder="1" applyAlignment="1">
      <alignment horizontal="center" vertical="center" wrapText="1"/>
    </xf>
    <xf numFmtId="4" fontId="6" fillId="2" borderId="33" xfId="0" applyNumberFormat="1" applyFont="1" applyFill="1" applyBorder="1" applyAlignment="1">
      <alignment horizontal="center" vertical="center" wrapText="1"/>
    </xf>
    <xf numFmtId="4" fontId="6" fillId="2" borderId="43"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40" xfId="0" applyFont="1" applyFill="1" applyBorder="1" applyAlignment="1">
      <alignment horizontal="left" vertical="top" wrapText="1"/>
    </xf>
    <xf numFmtId="0" fontId="2" fillId="2" borderId="35" xfId="0" applyFont="1" applyFill="1" applyBorder="1"/>
    <xf numFmtId="3" fontId="2" fillId="2" borderId="32" xfId="0" applyNumberFormat="1" applyFont="1" applyFill="1" applyBorder="1"/>
    <xf numFmtId="4" fontId="6" fillId="2" borderId="43" xfId="0" applyNumberFormat="1" applyFont="1" applyFill="1" applyBorder="1" applyAlignment="1">
      <alignment horizontal="center" vertical="center" wrapText="1"/>
    </xf>
    <xf numFmtId="1" fontId="2" fillId="2" borderId="4" xfId="0" applyNumberFormat="1" applyFont="1" applyFill="1" applyBorder="1" applyAlignment="1">
      <alignment horizontal="center" vertical="center" wrapText="1"/>
    </xf>
    <xf numFmtId="0" fontId="2" fillId="2" borderId="48" xfId="0" applyFont="1" applyFill="1" applyBorder="1" applyAlignment="1">
      <alignment horizontal="center" vertical="center" wrapText="1"/>
    </xf>
    <xf numFmtId="4" fontId="6" fillId="2" borderId="33"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xf>
    <xf numFmtId="4" fontId="10" fillId="2" borderId="32" xfId="0" applyNumberFormat="1" applyFont="1" applyFill="1" applyBorder="1" applyAlignment="1">
      <alignment horizontal="center" vertical="center" wrapText="1"/>
    </xf>
    <xf numFmtId="4" fontId="10" fillId="2" borderId="33" xfId="0" applyNumberFormat="1" applyFont="1" applyFill="1" applyBorder="1" applyAlignment="1">
      <alignment horizontal="center" vertical="center" wrapText="1"/>
    </xf>
    <xf numFmtId="4" fontId="33" fillId="2" borderId="4" xfId="0" applyNumberFormat="1" applyFont="1" applyFill="1" applyBorder="1" applyAlignment="1">
      <alignment horizontal="center" vertical="center" wrapText="1"/>
    </xf>
    <xf numFmtId="4" fontId="10" fillId="2" borderId="5" xfId="0" applyNumberFormat="1" applyFont="1" applyFill="1" applyBorder="1" applyAlignment="1">
      <alignment horizontal="center" vertical="center" wrapText="1"/>
    </xf>
    <xf numFmtId="4" fontId="10" fillId="2" borderId="5" xfId="0" applyNumberFormat="1" applyFont="1" applyFill="1" applyBorder="1" applyAlignment="1">
      <alignment horizontal="center" vertical="center"/>
    </xf>
    <xf numFmtId="4" fontId="10" fillId="2" borderId="26"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4" fontId="10" fillId="2" borderId="32" xfId="0" applyNumberFormat="1" applyFont="1" applyFill="1" applyBorder="1" applyAlignment="1">
      <alignment horizontal="center" vertical="center"/>
    </xf>
    <xf numFmtId="166" fontId="34" fillId="2" borderId="32" xfId="0" applyNumberFormat="1" applyFont="1" applyFill="1" applyBorder="1" applyAlignment="1">
      <alignment horizontal="center" vertical="center" wrapText="1"/>
    </xf>
    <xf numFmtId="0" fontId="35" fillId="2" borderId="32" xfId="0" applyFont="1" applyFill="1" applyBorder="1"/>
    <xf numFmtId="0" fontId="34" fillId="2" borderId="2" xfId="0" applyFont="1" applyFill="1" applyBorder="1" applyAlignment="1">
      <alignment horizontal="left" vertical="center"/>
    </xf>
    <xf numFmtId="4" fontId="33" fillId="2" borderId="14" xfId="0" applyNumberFormat="1" applyFont="1" applyFill="1" applyBorder="1" applyAlignment="1">
      <alignment horizontal="center" vertical="center" wrapText="1"/>
    </xf>
    <xf numFmtId="4" fontId="10" fillId="2" borderId="15"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10" fillId="2" borderId="2" xfId="0" applyNumberFormat="1" applyFont="1" applyFill="1" applyBorder="1" applyAlignment="1">
      <alignment horizontal="center" vertical="center"/>
    </xf>
    <xf numFmtId="2" fontId="35" fillId="2" borderId="1" xfId="0" applyNumberFormat="1" applyFont="1" applyFill="1" applyBorder="1" applyAlignment="1">
      <alignment horizontal="center" vertical="center"/>
    </xf>
    <xf numFmtId="4" fontId="10" fillId="2" borderId="33" xfId="0" applyNumberFormat="1" applyFont="1" applyFill="1" applyBorder="1" applyAlignment="1">
      <alignment horizontal="center" vertical="center"/>
    </xf>
    <xf numFmtId="2" fontId="36" fillId="2" borderId="1" xfId="0" applyNumberFormat="1" applyFont="1" applyFill="1" applyBorder="1" applyAlignment="1">
      <alignment horizontal="center" vertical="center"/>
    </xf>
    <xf numFmtId="4" fontId="33" fillId="2" borderId="13" xfId="0" applyNumberFormat="1" applyFont="1" applyFill="1" applyBorder="1" applyAlignment="1">
      <alignment horizontal="center" vertical="center" wrapText="1"/>
    </xf>
    <xf numFmtId="4" fontId="10" fillId="2" borderId="1" xfId="0" applyNumberFormat="1" applyFont="1" applyFill="1" applyBorder="1"/>
    <xf numFmtId="4" fontId="10" fillId="2" borderId="2" xfId="0" applyNumberFormat="1" applyFont="1" applyFill="1" applyBorder="1"/>
    <xf numFmtId="4" fontId="10" fillId="2" borderId="32" xfId="0" applyNumberFormat="1" applyFont="1" applyFill="1" applyBorder="1"/>
    <xf numFmtId="2" fontId="36" fillId="2" borderId="28" xfId="0" applyNumberFormat="1" applyFont="1" applyFill="1" applyBorder="1" applyAlignment="1">
      <alignment horizontal="center" vertical="center"/>
    </xf>
    <xf numFmtId="4" fontId="10" fillId="2" borderId="26" xfId="0" applyNumberFormat="1" applyFont="1" applyFill="1" applyBorder="1"/>
    <xf numFmtId="4" fontId="36" fillId="2" borderId="1" xfId="0" applyNumberFormat="1" applyFont="1" applyFill="1" applyBorder="1" applyAlignment="1">
      <alignment horizontal="center" vertical="center"/>
    </xf>
    <xf numFmtId="2" fontId="35" fillId="2" borderId="5" xfId="0" applyNumberFormat="1" applyFont="1" applyFill="1" applyBorder="1" applyAlignment="1">
      <alignment horizontal="center" vertical="center"/>
    </xf>
    <xf numFmtId="2" fontId="35" fillId="2" borderId="32" xfId="0" applyNumberFormat="1" applyFont="1" applyFill="1" applyBorder="1" applyAlignment="1">
      <alignment horizontal="center" vertical="center"/>
    </xf>
    <xf numFmtId="4" fontId="10" fillId="2" borderId="2" xfId="0" applyNumberFormat="1" applyFont="1" applyFill="1" applyBorder="1" applyAlignment="1">
      <alignment horizontal="center" vertical="center" wrapText="1"/>
    </xf>
    <xf numFmtId="4" fontId="34" fillId="2" borderId="1" xfId="0" applyNumberFormat="1" applyFont="1" applyFill="1" applyBorder="1" applyAlignment="1">
      <alignment horizontal="center" vertical="center" wrapText="1"/>
    </xf>
    <xf numFmtId="4" fontId="34" fillId="2" borderId="32" xfId="0" applyNumberFormat="1" applyFont="1" applyFill="1" applyBorder="1" applyAlignment="1">
      <alignment horizontal="center" vertical="center" wrapText="1"/>
    </xf>
    <xf numFmtId="4" fontId="34" fillId="2" borderId="5" xfId="0" applyNumberFormat="1" applyFont="1" applyFill="1" applyBorder="1" applyAlignment="1">
      <alignment horizontal="center" vertical="center" wrapText="1"/>
    </xf>
    <xf numFmtId="0" fontId="35" fillId="2" borderId="33" xfId="0" applyFont="1" applyFill="1" applyBorder="1"/>
    <xf numFmtId="0" fontId="37" fillId="2" borderId="4" xfId="0" applyFont="1" applyFill="1" applyBorder="1" applyAlignment="1">
      <alignment horizontal="center" vertical="center" wrapText="1"/>
    </xf>
    <xf numFmtId="2" fontId="36" fillId="2" borderId="32" xfId="0" applyNumberFormat="1" applyFont="1" applyFill="1" applyBorder="1" applyAlignment="1">
      <alignment horizontal="center" vertical="center"/>
    </xf>
    <xf numFmtId="0" fontId="36" fillId="2" borderId="32" xfId="0" applyFont="1" applyFill="1" applyBorder="1" applyAlignment="1">
      <alignment horizontal="center" vertical="center"/>
    </xf>
    <xf numFmtId="4" fontId="38" fillId="2" borderId="32" xfId="34" applyNumberFormat="1" applyFont="1" applyFill="1" applyBorder="1" applyAlignment="1">
      <alignment horizontal="center" vertical="center"/>
    </xf>
    <xf numFmtId="4" fontId="39" fillId="2" borderId="32" xfId="0" applyNumberFormat="1" applyFont="1" applyFill="1" applyBorder="1" applyAlignment="1">
      <alignment horizontal="center" vertical="center" wrapText="1"/>
    </xf>
    <xf numFmtId="1" fontId="10" fillId="2" borderId="32" xfId="0" applyNumberFormat="1" applyFont="1" applyFill="1" applyBorder="1" applyAlignment="1">
      <alignment horizontal="center" vertical="center" wrapText="1"/>
    </xf>
    <xf numFmtId="4" fontId="10" fillId="2" borderId="33" xfId="0" applyNumberFormat="1" applyFont="1" applyFill="1" applyBorder="1"/>
    <xf numFmtId="4" fontId="10" fillId="2" borderId="40" xfId="0" applyNumberFormat="1" applyFont="1" applyFill="1" applyBorder="1" applyAlignment="1">
      <alignment horizontal="center" vertical="center"/>
    </xf>
    <xf numFmtId="2" fontId="36" fillId="2" borderId="40" xfId="0" applyNumberFormat="1" applyFont="1" applyFill="1" applyBorder="1" applyAlignment="1">
      <alignment horizontal="center" vertical="center"/>
    </xf>
    <xf numFmtId="0" fontId="35" fillId="2" borderId="40" xfId="0" applyFont="1" applyFill="1" applyBorder="1"/>
    <xf numFmtId="4" fontId="33" fillId="2" borderId="20" xfId="0" applyNumberFormat="1" applyFont="1" applyFill="1" applyBorder="1" applyAlignment="1">
      <alignment horizontal="center" vertical="center" wrapText="1"/>
    </xf>
    <xf numFmtId="4" fontId="10" fillId="2" borderId="17" xfId="0" applyNumberFormat="1" applyFont="1" applyFill="1" applyBorder="1" applyAlignment="1">
      <alignment horizontal="center" vertical="center" wrapText="1"/>
    </xf>
    <xf numFmtId="4" fontId="10" fillId="2" borderId="40"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3" xfId="35" applyFont="1" applyFill="1" applyBorder="1" applyAlignment="1">
      <alignment vertical="top" wrapText="1"/>
    </xf>
    <xf numFmtId="0" fontId="22" fillId="2" borderId="33" xfId="35" applyFont="1" applyFill="1" applyBorder="1" applyAlignment="1">
      <alignment horizontal="center" vertical="center" wrapText="1"/>
    </xf>
    <xf numFmtId="0" fontId="23" fillId="2" borderId="33" xfId="35" applyNumberFormat="1" applyFont="1" applyFill="1" applyBorder="1" applyAlignment="1">
      <alignment horizontal="center" vertical="center" wrapText="1"/>
    </xf>
    <xf numFmtId="0" fontId="24" fillId="2" borderId="33" xfId="0" applyFont="1" applyFill="1" applyBorder="1" applyAlignment="1">
      <alignment horizontal="center" vertical="center"/>
    </xf>
    <xf numFmtId="3" fontId="3" fillId="2" borderId="33" xfId="35" applyNumberFormat="1" applyFont="1" applyFill="1" applyBorder="1" applyAlignment="1">
      <alignment horizontal="center" vertical="center" wrapText="1"/>
    </xf>
    <xf numFmtId="4" fontId="10" fillId="2" borderId="33" xfId="35" applyNumberFormat="1" applyFont="1" applyFill="1" applyBorder="1" applyAlignment="1">
      <alignment horizontal="center" vertical="center" wrapText="1"/>
    </xf>
    <xf numFmtId="1" fontId="3" fillId="2" borderId="15" xfId="0" applyNumberFormat="1" applyFont="1" applyFill="1" applyBorder="1" applyAlignment="1">
      <alignment horizontal="center" vertical="center" wrapText="1"/>
    </xf>
    <xf numFmtId="0" fontId="2" fillId="2" borderId="42" xfId="0" applyFont="1" applyFill="1" applyBorder="1" applyAlignment="1"/>
    <xf numFmtId="44" fontId="2" fillId="2" borderId="14" xfId="0" applyNumberFormat="1" applyFont="1" applyFill="1" applyBorder="1" applyAlignment="1">
      <alignment horizontal="center" vertical="center" wrapText="1"/>
    </xf>
    <xf numFmtId="44" fontId="3" fillId="2" borderId="19" xfId="0" applyNumberFormat="1" applyFont="1" applyFill="1" applyBorder="1" applyAlignment="1">
      <alignment horizontal="center" vertical="center" wrapText="1"/>
    </xf>
    <xf numFmtId="44" fontId="17" fillId="2" borderId="14" xfId="0" applyNumberFormat="1" applyFont="1" applyFill="1" applyBorder="1" applyAlignment="1">
      <alignment horizontal="center" vertical="center"/>
    </xf>
    <xf numFmtId="44" fontId="3" fillId="2" borderId="42" xfId="0" applyNumberFormat="1" applyFont="1" applyFill="1" applyBorder="1" applyAlignment="1">
      <alignment horizontal="center" vertical="center"/>
    </xf>
    <xf numFmtId="44" fontId="3" fillId="2" borderId="29" xfId="0" applyNumberFormat="1" applyFont="1" applyFill="1" applyBorder="1" applyAlignment="1">
      <alignment horizontal="center" vertical="center" wrapText="1"/>
    </xf>
    <xf numFmtId="44" fontId="2" fillId="2" borderId="14" xfId="0" applyNumberFormat="1" applyFont="1" applyFill="1" applyBorder="1" applyAlignment="1">
      <alignment horizontal="center" vertical="center"/>
    </xf>
    <xf numFmtId="44" fontId="3" fillId="2" borderId="19" xfId="0" applyNumberFormat="1" applyFont="1" applyFill="1" applyBorder="1" applyAlignment="1">
      <alignment horizontal="center" vertical="center"/>
    </xf>
    <xf numFmtId="44" fontId="3" fillId="2" borderId="34" xfId="0" applyNumberFormat="1" applyFont="1" applyFill="1" applyBorder="1" applyAlignment="1">
      <alignment horizontal="center" vertical="center" wrapText="1"/>
    </xf>
    <xf numFmtId="44" fontId="3" fillId="2" borderId="5" xfId="0" applyNumberFormat="1" applyFont="1" applyFill="1" applyBorder="1" applyAlignment="1">
      <alignment horizontal="center" vertical="center"/>
    </xf>
    <xf numFmtId="166" fontId="2" fillId="2" borderId="14" xfId="0" applyNumberFormat="1" applyFont="1" applyFill="1" applyBorder="1"/>
    <xf numFmtId="166" fontId="3" fillId="2" borderId="34" xfId="0" applyNumberFormat="1" applyFont="1" applyFill="1" applyBorder="1" applyAlignment="1">
      <alignment vertical="center"/>
    </xf>
    <xf numFmtId="44" fontId="3" fillId="2" borderId="1" xfId="0" applyNumberFormat="1" applyFont="1" applyFill="1" applyBorder="1" applyAlignment="1">
      <alignment horizontal="center" vertical="center" wrapText="1"/>
    </xf>
    <xf numFmtId="44" fontId="3" fillId="2" borderId="5" xfId="0" applyNumberFormat="1" applyFont="1" applyFill="1" applyBorder="1" applyAlignment="1">
      <alignment vertical="center"/>
    </xf>
    <xf numFmtId="44" fontId="2" fillId="2" borderId="12" xfId="0" applyNumberFormat="1" applyFont="1" applyFill="1" applyBorder="1" applyAlignment="1">
      <alignment horizontal="center" vertical="center" wrapText="1"/>
    </xf>
    <xf numFmtId="44" fontId="2" fillId="2" borderId="14" xfId="0" applyNumberFormat="1" applyFont="1" applyFill="1" applyBorder="1" applyAlignment="1">
      <alignment horizontal="center"/>
    </xf>
    <xf numFmtId="44" fontId="3" fillId="2" borderId="19" xfId="0" applyNumberFormat="1" applyFont="1" applyFill="1" applyBorder="1" applyAlignment="1">
      <alignment vertical="center"/>
    </xf>
    <xf numFmtId="44" fontId="2" fillId="2" borderId="30" xfId="0" applyNumberFormat="1" applyFont="1" applyFill="1" applyBorder="1" applyAlignment="1">
      <alignment horizontal="center" vertical="center" wrapText="1"/>
    </xf>
    <xf numFmtId="44" fontId="3" fillId="2" borderId="5" xfId="0" applyNumberFormat="1" applyFont="1" applyFill="1" applyBorder="1" applyAlignment="1">
      <alignment horizontal="center" vertical="center" wrapText="1"/>
    </xf>
    <xf numFmtId="44" fontId="3" fillId="2" borderId="35" xfId="0" applyNumberFormat="1" applyFont="1" applyFill="1" applyBorder="1" applyAlignment="1">
      <alignment vertical="center"/>
    </xf>
    <xf numFmtId="44" fontId="3" fillId="2" borderId="14" xfId="0" applyNumberFormat="1" applyFont="1" applyFill="1" applyBorder="1"/>
    <xf numFmtId="44" fontId="3" fillId="2" borderId="34" xfId="0" applyNumberFormat="1" applyFont="1" applyFill="1" applyBorder="1" applyAlignment="1">
      <alignment vertical="center"/>
    </xf>
    <xf numFmtId="44" fontId="3" fillId="2" borderId="30" xfId="0" applyNumberFormat="1" applyFont="1" applyFill="1" applyBorder="1"/>
    <xf numFmtId="44" fontId="0" fillId="2" borderId="14" xfId="0" applyNumberFormat="1" applyFill="1" applyBorder="1" applyAlignment="1">
      <alignment horizontal="center" vertical="center"/>
    </xf>
    <xf numFmtId="44" fontId="0" fillId="2" borderId="43" xfId="0" applyNumberFormat="1" applyFill="1" applyBorder="1" applyAlignment="1">
      <alignment horizontal="center" vertical="center"/>
    </xf>
    <xf numFmtId="44" fontId="0" fillId="2" borderId="12" xfId="0" applyNumberFormat="1" applyFill="1" applyBorder="1" applyAlignment="1">
      <alignment horizontal="center" vertical="center"/>
    </xf>
    <xf numFmtId="0" fontId="3" fillId="2" borderId="20" xfId="0" applyFont="1" applyFill="1" applyBorder="1" applyAlignment="1">
      <alignment vertical="center" wrapText="1"/>
    </xf>
    <xf numFmtId="1" fontId="3" fillId="2" borderId="25" xfId="0" applyNumberFormat="1" applyFont="1" applyFill="1" applyBorder="1" applyAlignment="1">
      <alignment horizontal="center" vertical="center" wrapText="1"/>
    </xf>
    <xf numFmtId="44" fontId="0" fillId="2" borderId="42" xfId="0" applyNumberFormat="1" applyFill="1" applyBorder="1" applyAlignment="1">
      <alignment horizontal="center" vertical="center"/>
    </xf>
    <xf numFmtId="44" fontId="3" fillId="2" borderId="29" xfId="0" applyNumberFormat="1" applyFont="1" applyFill="1" applyBorder="1" applyAlignment="1">
      <alignment horizontal="center" vertical="center"/>
    </xf>
    <xf numFmtId="44" fontId="2" fillId="2" borderId="29" xfId="0" applyNumberFormat="1" applyFont="1" applyFill="1" applyBorder="1" applyAlignment="1">
      <alignment horizontal="center" vertical="center"/>
    </xf>
    <xf numFmtId="44" fontId="2" fillId="2" borderId="42" xfId="0" applyNumberFormat="1" applyFont="1" applyFill="1" applyBorder="1" applyAlignment="1">
      <alignment horizontal="center" vertical="center"/>
    </xf>
    <xf numFmtId="44" fontId="15" fillId="2" borderId="14" xfId="0" applyNumberFormat="1" applyFont="1" applyFill="1" applyBorder="1" applyAlignment="1">
      <alignment horizontal="center" vertical="center"/>
    </xf>
    <xf numFmtId="44" fontId="2" fillId="2" borderId="14" xfId="0" applyNumberFormat="1" applyFont="1" applyFill="1" applyBorder="1"/>
    <xf numFmtId="44" fontId="3" fillId="2" borderId="29" xfId="0" applyNumberFormat="1" applyFont="1" applyFill="1" applyBorder="1" applyAlignment="1">
      <alignment vertical="center"/>
    </xf>
    <xf numFmtId="43" fontId="3" fillId="3" borderId="25" xfId="0" applyNumberFormat="1" applyFont="1" applyFill="1" applyBorder="1" applyAlignment="1">
      <alignment horizontal="right" vertical="center"/>
    </xf>
    <xf numFmtId="44" fontId="13" fillId="2" borderId="14" xfId="0" applyNumberFormat="1" applyFont="1" applyFill="1" applyBorder="1" applyAlignment="1">
      <alignment vertical="center"/>
    </xf>
    <xf numFmtId="44" fontId="13" fillId="2" borderId="42" xfId="0" applyNumberFormat="1" applyFont="1" applyFill="1" applyBorder="1" applyAlignment="1">
      <alignment vertical="center"/>
    </xf>
    <xf numFmtId="168" fontId="3" fillId="3" borderId="25" xfId="33" applyNumberFormat="1" applyFont="1" applyFill="1" applyBorder="1" applyAlignment="1" applyProtection="1">
      <alignment horizontal="center" vertical="center"/>
    </xf>
    <xf numFmtId="44" fontId="5" fillId="2" borderId="43" xfId="0" applyNumberFormat="1" applyFont="1" applyFill="1" applyBorder="1"/>
    <xf numFmtId="4" fontId="3" fillId="3" borderId="25" xfId="0" applyNumberFormat="1" applyFont="1" applyFill="1" applyBorder="1" applyAlignment="1">
      <alignment horizontal="center" vertical="center" wrapText="1"/>
    </xf>
    <xf numFmtId="4" fontId="6" fillId="2" borderId="25" xfId="0" applyNumberFormat="1" applyFont="1" applyFill="1" applyBorder="1" applyAlignment="1">
      <alignment horizontal="center" vertical="center"/>
    </xf>
    <xf numFmtId="0" fontId="29" fillId="2" borderId="5" xfId="0" applyFont="1" applyFill="1" applyBorder="1" applyAlignment="1">
      <alignment vertical="center"/>
    </xf>
    <xf numFmtId="44" fontId="2" fillId="2" borderId="14" xfId="0" applyNumberFormat="1" applyFont="1" applyFill="1" applyBorder="1" applyAlignment="1">
      <alignment vertical="center"/>
    </xf>
    <xf numFmtId="44" fontId="2" fillId="2" borderId="42" xfId="0" applyNumberFormat="1" applyFont="1" applyFill="1" applyBorder="1" applyAlignment="1">
      <alignment vertical="center"/>
    </xf>
    <xf numFmtId="0" fontId="29" fillId="2" borderId="5" xfId="0" applyFont="1" applyFill="1" applyBorder="1" applyAlignment="1">
      <alignment horizontal="center" vertical="center"/>
    </xf>
    <xf numFmtId="168" fontId="2" fillId="3" borderId="43" xfId="33" applyNumberFormat="1" applyFont="1" applyFill="1" applyBorder="1" applyAlignment="1" applyProtection="1">
      <alignment horizontal="right" vertical="center"/>
    </xf>
    <xf numFmtId="4" fontId="29" fillId="2" borderId="5" xfId="0" applyNumberFormat="1" applyFont="1" applyFill="1" applyBorder="1"/>
    <xf numFmtId="0" fontId="40" fillId="0" borderId="41" xfId="0" applyFont="1" applyBorder="1" applyAlignment="1">
      <alignment vertical="center"/>
    </xf>
    <xf numFmtId="0" fontId="40" fillId="0" borderId="42" xfId="0" applyFont="1" applyBorder="1" applyAlignment="1">
      <alignment vertical="center"/>
    </xf>
    <xf numFmtId="0" fontId="3" fillId="2" borderId="42" xfId="0" applyFont="1" applyFill="1" applyBorder="1"/>
    <xf numFmtId="0" fontId="3" fillId="2" borderId="42" xfId="0" applyFont="1" applyFill="1" applyBorder="1" applyAlignment="1">
      <alignment horizontal="center" vertical="center"/>
    </xf>
    <xf numFmtId="4" fontId="10" fillId="2" borderId="42" xfId="0" applyNumberFormat="1" applyFont="1" applyFill="1" applyBorder="1" applyAlignment="1">
      <alignment horizontal="center" vertical="center"/>
    </xf>
    <xf numFmtId="4" fontId="16" fillId="2" borderId="41" xfId="0" applyNumberFormat="1" applyFont="1" applyFill="1" applyBorder="1" applyAlignment="1" applyProtection="1">
      <alignment horizontal="center" vertical="center"/>
    </xf>
    <xf numFmtId="0" fontId="42" fillId="0" borderId="0" xfId="0" applyFont="1" applyAlignment="1">
      <alignment horizontal="right" vertical="center"/>
    </xf>
    <xf numFmtId="0" fontId="2" fillId="2" borderId="40" xfId="0" applyFont="1" applyFill="1" applyBorder="1" applyAlignment="1">
      <alignment horizontal="left"/>
    </xf>
    <xf numFmtId="0" fontId="43" fillId="0" borderId="0" xfId="0" applyFont="1" applyAlignment="1">
      <alignment horizontal="center" vertical="center"/>
    </xf>
    <xf numFmtId="0" fontId="40" fillId="2" borderId="40" xfId="0" applyFont="1" applyFill="1" applyBorder="1" applyAlignment="1">
      <alignment horizontal="left"/>
    </xf>
    <xf numFmtId="0" fontId="45" fillId="2" borderId="40" xfId="0" applyFont="1" applyFill="1" applyBorder="1"/>
    <xf numFmtId="0" fontId="45" fillId="2" borderId="40" xfId="0" applyFont="1" applyFill="1" applyBorder="1" applyAlignment="1">
      <alignment horizontal="center" vertical="center"/>
    </xf>
    <xf numFmtId="0" fontId="45" fillId="2" borderId="40" xfId="0" applyFont="1" applyFill="1" applyBorder="1" applyAlignment="1">
      <alignment vertical="center"/>
    </xf>
    <xf numFmtId="0" fontId="45" fillId="2" borderId="41" xfId="0" applyFont="1" applyFill="1" applyBorder="1"/>
    <xf numFmtId="4" fontId="45" fillId="2" borderId="40" xfId="0" applyNumberFormat="1" applyFont="1" applyFill="1" applyBorder="1" applyAlignment="1">
      <alignment horizontal="center" vertical="center"/>
    </xf>
    <xf numFmtId="0" fontId="3" fillId="2" borderId="38" xfId="1" applyFont="1" applyFill="1" applyBorder="1" applyAlignment="1">
      <alignment horizontal="left" vertical="top" wrapText="1"/>
    </xf>
    <xf numFmtId="4" fontId="6" fillId="2" borderId="7" xfId="0" applyNumberFormat="1"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3" fillId="2" borderId="35" xfId="0" applyFont="1" applyFill="1" applyBorder="1" applyAlignment="1">
      <alignment vertical="center" wrapText="1"/>
    </xf>
    <xf numFmtId="0" fontId="3" fillId="2" borderId="0" xfId="4" applyFont="1" applyFill="1" applyAlignment="1">
      <alignment vertical="top" wrapText="1"/>
    </xf>
    <xf numFmtId="0" fontId="6" fillId="5" borderId="26" xfId="0" applyFont="1" applyFill="1" applyBorder="1" applyAlignment="1">
      <alignment horizontal="justify" vertical="center"/>
    </xf>
    <xf numFmtId="0" fontId="5" fillId="5" borderId="0" xfId="0" applyFont="1" applyFill="1"/>
    <xf numFmtId="0" fontId="3" fillId="5" borderId="1" xfId="0" applyFont="1" applyFill="1" applyBorder="1" applyAlignment="1">
      <alignment horizontal="center" vertical="center" wrapText="1"/>
    </xf>
    <xf numFmtId="0" fontId="3" fillId="5" borderId="6" xfId="0" applyFont="1" applyFill="1" applyBorder="1" applyAlignment="1">
      <alignment horizontal="left" vertical="center" wrapText="1"/>
    </xf>
    <xf numFmtId="0" fontId="3" fillId="5" borderId="6" xfId="0" applyFont="1" applyFill="1" applyBorder="1" applyAlignment="1">
      <alignment horizontal="left" vertical="top" wrapText="1"/>
    </xf>
    <xf numFmtId="0" fontId="3" fillId="5" borderId="1" xfId="0" applyFont="1" applyFill="1" applyBorder="1" applyAlignment="1">
      <alignment vertical="top" wrapText="1"/>
    </xf>
    <xf numFmtId="0" fontId="14" fillId="5" borderId="32" xfId="0" applyFont="1" applyFill="1" applyBorder="1" applyAlignment="1">
      <alignment horizontal="left" vertical="top" wrapText="1"/>
    </xf>
    <xf numFmtId="0" fontId="3" fillId="5" borderId="32" xfId="0" applyFont="1" applyFill="1" applyBorder="1" applyAlignment="1">
      <alignment vertical="top" wrapText="1"/>
    </xf>
    <xf numFmtId="0" fontId="14" fillId="5" borderId="0" xfId="0" applyFont="1" applyFill="1" applyAlignment="1">
      <alignment horizontal="justify" vertical="center"/>
    </xf>
    <xf numFmtId="0" fontId="14" fillId="5" borderId="40" xfId="0" applyFont="1" applyFill="1" applyBorder="1" applyAlignment="1">
      <alignment horizontal="justify" vertical="top"/>
    </xf>
    <xf numFmtId="0" fontId="14" fillId="5" borderId="5" xfId="0" applyFont="1" applyFill="1" applyBorder="1" applyAlignment="1">
      <alignment horizontal="left" vertical="top" wrapText="1"/>
    </xf>
    <xf numFmtId="0" fontId="3" fillId="5" borderId="1" xfId="0" applyFont="1" applyFill="1" applyBorder="1" applyAlignment="1">
      <alignment wrapText="1"/>
    </xf>
    <xf numFmtId="0" fontId="3" fillId="5" borderId="5" xfId="4" applyFont="1" applyFill="1" applyBorder="1" applyAlignment="1">
      <alignment vertical="center" wrapText="1"/>
    </xf>
    <xf numFmtId="0" fontId="3" fillId="5" borderId="1" xfId="0" applyFont="1" applyFill="1" applyBorder="1" applyAlignment="1">
      <alignment horizontal="center" vertical="center"/>
    </xf>
    <xf numFmtId="0" fontId="14" fillId="5" borderId="32" xfId="0" applyFont="1" applyFill="1" applyBorder="1" applyAlignment="1">
      <alignment wrapText="1"/>
    </xf>
    <xf numFmtId="0" fontId="3" fillId="5" borderId="5" xfId="0" applyFont="1" applyFill="1" applyBorder="1"/>
    <xf numFmtId="0" fontId="3" fillId="5" borderId="5" xfId="0" applyFont="1" applyFill="1" applyBorder="1" applyAlignment="1">
      <alignment horizontal="center" vertical="center"/>
    </xf>
    <xf numFmtId="0" fontId="6" fillId="5" borderId="0" xfId="0" applyFont="1" applyFill="1" applyAlignment="1">
      <alignment horizontal="justify" vertical="top"/>
    </xf>
    <xf numFmtId="0" fontId="3" fillId="5" borderId="1" xfId="0" applyFont="1" applyFill="1" applyBorder="1" applyAlignment="1">
      <alignment horizontal="left" vertical="top" wrapText="1"/>
    </xf>
    <xf numFmtId="0" fontId="3" fillId="6" borderId="32" xfId="0" applyFont="1" applyFill="1" applyBorder="1" applyAlignment="1">
      <alignment horizontal="left" vertical="top" wrapText="1"/>
    </xf>
    <xf numFmtId="0" fontId="6" fillId="5" borderId="0" xfId="0" applyFont="1" applyFill="1" applyAlignment="1">
      <alignment vertical="center" wrapText="1"/>
    </xf>
    <xf numFmtId="0" fontId="3" fillId="5" borderId="32" xfId="4" applyFont="1" applyFill="1" applyBorder="1" applyAlignment="1">
      <alignment horizontal="center" vertical="center" wrapText="1"/>
    </xf>
    <xf numFmtId="0" fontId="3" fillId="5" borderId="32" xfId="0" applyFont="1" applyFill="1" applyBorder="1" applyAlignment="1">
      <alignment horizontal="center" vertical="center"/>
    </xf>
    <xf numFmtId="3" fontId="3" fillId="5" borderId="32" xfId="0" applyNumberFormat="1" applyFont="1" applyFill="1" applyBorder="1" applyAlignment="1">
      <alignment horizontal="center" vertical="center"/>
    </xf>
    <xf numFmtId="2" fontId="36" fillId="5" borderId="32" xfId="0" applyNumberFormat="1" applyFont="1" applyFill="1" applyBorder="1" applyAlignment="1">
      <alignment horizontal="center" vertical="center"/>
    </xf>
    <xf numFmtId="3" fontId="3" fillId="5" borderId="5" xfId="0" applyNumberFormat="1" applyFont="1" applyFill="1" applyBorder="1" applyAlignment="1">
      <alignment horizontal="center" vertical="center"/>
    </xf>
    <xf numFmtId="0" fontId="3" fillId="5" borderId="5" xfId="4" applyFont="1" applyFill="1" applyBorder="1" applyAlignment="1">
      <alignment horizontal="center" vertical="center" wrapText="1"/>
    </xf>
    <xf numFmtId="0" fontId="3" fillId="5" borderId="10" xfId="0" applyFont="1" applyFill="1" applyBorder="1" applyAlignment="1">
      <alignment horizontal="center" vertical="center"/>
    </xf>
    <xf numFmtId="4" fontId="10" fillId="5" borderId="1" xfId="0" applyNumberFormat="1" applyFont="1" applyFill="1" applyBorder="1" applyAlignment="1">
      <alignment horizontal="center" vertical="center" wrapText="1"/>
    </xf>
    <xf numFmtId="2" fontId="3" fillId="5" borderId="5" xfId="0" applyNumberFormat="1" applyFont="1" applyFill="1" applyBorder="1" applyAlignment="1">
      <alignment horizontal="center" vertical="center"/>
    </xf>
    <xf numFmtId="4" fontId="3" fillId="5" borderId="8" xfId="0" applyNumberFormat="1" applyFont="1" applyFill="1" applyBorder="1" applyAlignment="1">
      <alignment horizontal="center" vertical="center"/>
    </xf>
    <xf numFmtId="0" fontId="3" fillId="5" borderId="1" xfId="4" applyFont="1" applyFill="1" applyBorder="1" applyAlignment="1">
      <alignment vertical="top" wrapText="1"/>
    </xf>
    <xf numFmtId="16" fontId="7" fillId="5" borderId="1" xfId="0" applyNumberFormat="1" applyFont="1" applyFill="1" applyBorder="1" applyAlignment="1">
      <alignment horizontal="center" vertical="center" wrapText="1"/>
    </xf>
    <xf numFmtId="0" fontId="3" fillId="5" borderId="7" xfId="0" applyFont="1" applyFill="1" applyBorder="1" applyAlignment="1">
      <alignment horizontal="center" vertical="top" wrapText="1"/>
    </xf>
    <xf numFmtId="0" fontId="3" fillId="5" borderId="5" xfId="1" applyFont="1" applyFill="1" applyBorder="1" applyAlignment="1">
      <alignment horizontal="center" vertical="top" wrapText="1"/>
    </xf>
    <xf numFmtId="4" fontId="3" fillId="5" borderId="5" xfId="0" applyNumberFormat="1" applyFont="1" applyFill="1" applyBorder="1" applyAlignment="1">
      <alignment horizontal="center" vertical="center" wrapText="1"/>
    </xf>
    <xf numFmtId="1" fontId="3" fillId="5" borderId="5" xfId="0" applyNumberFormat="1" applyFont="1" applyFill="1" applyBorder="1" applyAlignment="1">
      <alignment horizontal="center" vertical="center" wrapText="1"/>
    </xf>
    <xf numFmtId="4" fontId="3" fillId="5" borderId="8" xfId="0" applyNumberFormat="1" applyFont="1" applyFill="1" applyBorder="1" applyAlignment="1">
      <alignment horizontal="center" vertical="center" wrapText="1"/>
    </xf>
    <xf numFmtId="2" fontId="3" fillId="5" borderId="5" xfId="0" applyNumberFormat="1" applyFont="1" applyFill="1" applyBorder="1" applyAlignment="1">
      <alignment horizontal="center" vertical="center" wrapText="1"/>
    </xf>
    <xf numFmtId="0" fontId="3" fillId="5" borderId="1" xfId="1" applyFont="1" applyFill="1" applyBorder="1" applyAlignment="1">
      <alignment horizontal="center" vertical="top" wrapText="1"/>
    </xf>
    <xf numFmtId="0" fontId="3" fillId="5" borderId="32" xfId="4" applyFont="1" applyFill="1" applyBorder="1" applyAlignment="1">
      <alignment vertical="top" wrapText="1"/>
    </xf>
    <xf numFmtId="0" fontId="8" fillId="5" borderId="34" xfId="0" applyFont="1" applyFill="1" applyBorder="1" applyAlignment="1">
      <alignment horizontal="center" vertical="center" wrapText="1"/>
    </xf>
    <xf numFmtId="0" fontId="8" fillId="5" borderId="32" xfId="0" applyFont="1" applyFill="1" applyBorder="1" applyAlignment="1">
      <alignment horizontal="center" vertical="center" wrapText="1"/>
    </xf>
    <xf numFmtId="3" fontId="8" fillId="5" borderId="32" xfId="0" applyNumberFormat="1" applyFont="1" applyFill="1" applyBorder="1" applyAlignment="1">
      <alignment horizontal="center" vertical="center" wrapText="1"/>
    </xf>
    <xf numFmtId="4" fontId="10" fillId="5" borderId="5" xfId="0" applyNumberFormat="1" applyFont="1" applyFill="1" applyBorder="1" applyAlignment="1">
      <alignment horizontal="center" vertical="center" wrapText="1"/>
    </xf>
    <xf numFmtId="0" fontId="49" fillId="5" borderId="5" xfId="4" applyFont="1" applyFill="1" applyBorder="1" applyAlignment="1">
      <alignment horizontal="center" vertical="center" wrapText="1"/>
    </xf>
    <xf numFmtId="0" fontId="3" fillId="5" borderId="32" xfId="0" applyFont="1" applyFill="1" applyBorder="1" applyAlignment="1">
      <alignment horizontal="center" vertical="center" wrapText="1"/>
    </xf>
    <xf numFmtId="4" fontId="10" fillId="5" borderId="32"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4" fontId="3" fillId="5" borderId="32" xfId="0" applyNumberFormat="1" applyFont="1" applyFill="1" applyBorder="1" applyAlignment="1">
      <alignment horizontal="center" vertical="center" wrapText="1"/>
    </xf>
    <xf numFmtId="4" fontId="3" fillId="5" borderId="40" xfId="0" applyNumberFormat="1" applyFont="1" applyFill="1" applyBorder="1" applyAlignment="1">
      <alignment horizontal="center" vertical="center" wrapText="1"/>
    </xf>
    <xf numFmtId="0" fontId="3" fillId="5" borderId="32" xfId="4" applyFont="1" applyFill="1" applyBorder="1" applyAlignment="1">
      <alignment vertical="center"/>
    </xf>
    <xf numFmtId="4" fontId="10" fillId="5" borderId="32" xfId="0" applyNumberFormat="1" applyFont="1" applyFill="1" applyBorder="1" applyAlignment="1">
      <alignment horizontal="center" vertical="center"/>
    </xf>
    <xf numFmtId="1" fontId="3" fillId="5" borderId="1" xfId="0" applyNumberFormat="1" applyFont="1" applyFill="1" applyBorder="1" applyAlignment="1">
      <alignment horizontal="center" vertical="center"/>
    </xf>
    <xf numFmtId="1" fontId="3" fillId="5" borderId="32" xfId="0" applyNumberFormat="1" applyFont="1" applyFill="1" applyBorder="1" applyAlignment="1">
      <alignment horizontal="center" vertical="center"/>
    </xf>
    <xf numFmtId="0" fontId="6" fillId="5" borderId="32" xfId="0" applyFont="1" applyFill="1" applyBorder="1" applyAlignment="1">
      <alignment horizontal="left" vertical="top" wrapText="1"/>
    </xf>
    <xf numFmtId="0" fontId="3" fillId="5" borderId="5" xfId="0" applyFont="1" applyFill="1" applyBorder="1" applyAlignment="1">
      <alignment horizontal="center" vertical="center" wrapText="1"/>
    </xf>
    <xf numFmtId="3" fontId="3" fillId="5" borderId="5" xfId="0" applyNumberFormat="1" applyFont="1" applyFill="1" applyBorder="1" applyAlignment="1">
      <alignment horizontal="center" vertical="center" wrapText="1"/>
    </xf>
    <xf numFmtId="1" fontId="3" fillId="5" borderId="5" xfId="0" applyNumberFormat="1" applyFont="1" applyFill="1" applyBorder="1" applyAlignment="1">
      <alignment horizontal="center" vertical="center"/>
    </xf>
    <xf numFmtId="3" fontId="3" fillId="5" borderId="32" xfId="0" applyNumberFormat="1"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1" xfId="0" applyFont="1" applyFill="1" applyBorder="1" applyAlignment="1">
      <alignment horizontal="left" vertical="center" wrapText="1"/>
    </xf>
    <xf numFmtId="4" fontId="10" fillId="5" borderId="1" xfId="0" applyNumberFormat="1" applyFont="1" applyFill="1" applyBorder="1" applyAlignment="1">
      <alignment horizontal="center" vertical="center"/>
    </xf>
    <xf numFmtId="4"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xf>
    <xf numFmtId="165" fontId="3" fillId="5" borderId="40" xfId="0" applyNumberFormat="1" applyFont="1" applyFill="1" applyBorder="1" applyAlignment="1">
      <alignment horizontal="center" vertical="center" wrapText="1"/>
    </xf>
    <xf numFmtId="0" fontId="3" fillId="5" borderId="7" xfId="0"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4" fontId="3" fillId="5" borderId="6" xfId="0" applyNumberFormat="1" applyFont="1" applyFill="1" applyBorder="1" applyAlignment="1">
      <alignment horizontal="center" vertical="center" wrapText="1"/>
    </xf>
    <xf numFmtId="2" fontId="3" fillId="5" borderId="40" xfId="0" applyNumberFormat="1" applyFont="1" applyFill="1" applyBorder="1" applyAlignment="1">
      <alignment horizontal="center" vertical="center" wrapText="1"/>
    </xf>
    <xf numFmtId="4" fontId="10" fillId="5" borderId="5" xfId="0" applyNumberFormat="1" applyFont="1" applyFill="1" applyBorder="1" applyAlignment="1">
      <alignment horizontal="center" vertical="center"/>
    </xf>
    <xf numFmtId="4" fontId="3" fillId="5" borderId="5" xfId="0" applyNumberFormat="1" applyFont="1" applyFill="1" applyBorder="1" applyAlignment="1">
      <alignment horizontal="center" vertical="center"/>
    </xf>
    <xf numFmtId="0" fontId="3" fillId="5" borderId="8" xfId="0" applyFont="1" applyFill="1" applyBorder="1" applyAlignment="1">
      <alignment horizontal="left" vertical="top" wrapText="1"/>
    </xf>
    <xf numFmtId="0" fontId="7" fillId="5" borderId="1" xfId="0" applyFont="1" applyFill="1" applyBorder="1" applyAlignment="1">
      <alignment horizontal="center" vertical="center" wrapText="1"/>
    </xf>
    <xf numFmtId="0" fontId="3" fillId="5" borderId="10" xfId="0" applyFont="1" applyFill="1" applyBorder="1" applyAlignment="1">
      <alignment horizontal="center" vertical="top" wrapText="1"/>
    </xf>
    <xf numFmtId="0" fontId="3" fillId="2" borderId="32" xfId="3" applyFont="1" applyFill="1" applyBorder="1" applyAlignment="1">
      <alignment vertical="top" wrapText="1"/>
    </xf>
    <xf numFmtId="0" fontId="3" fillId="2" borderId="32" xfId="0" applyFont="1" applyFill="1" applyBorder="1" applyAlignment="1">
      <alignment vertical="center" wrapText="1"/>
    </xf>
    <xf numFmtId="0" fontId="3" fillId="5" borderId="8" xfId="0" applyFont="1" applyFill="1" applyBorder="1" applyAlignment="1">
      <alignment vertical="top" wrapText="1"/>
    </xf>
    <xf numFmtId="0" fontId="3" fillId="5" borderId="5" xfId="1" applyFont="1" applyFill="1" applyBorder="1" applyAlignment="1">
      <alignment horizontal="center" vertical="center" wrapText="1"/>
    </xf>
    <xf numFmtId="1" fontId="7" fillId="5" borderId="5" xfId="0" applyNumberFormat="1" applyFont="1" applyFill="1" applyBorder="1" applyAlignment="1">
      <alignment horizontal="center" vertical="center" wrapText="1"/>
    </xf>
    <xf numFmtId="0" fontId="2" fillId="2" borderId="41" xfId="0" applyFont="1" applyFill="1" applyBorder="1" applyAlignment="1">
      <alignment horizontal="right" vertical="center"/>
    </xf>
    <xf numFmtId="0" fontId="2" fillId="2" borderId="42" xfId="0" applyFont="1" applyFill="1" applyBorder="1" applyAlignment="1">
      <alignment horizontal="right" vertical="center"/>
    </xf>
    <xf numFmtId="0" fontId="13" fillId="2" borderId="41" xfId="0" applyFont="1" applyFill="1" applyBorder="1" applyAlignment="1">
      <alignment horizontal="right" wrapText="1"/>
    </xf>
    <xf numFmtId="0" fontId="13" fillId="2" borderId="42" xfId="0" applyFont="1" applyFill="1" applyBorder="1" applyAlignment="1">
      <alignment horizontal="right" wrapText="1"/>
    </xf>
    <xf numFmtId="0" fontId="2" fillId="2" borderId="41" xfId="0" applyFont="1" applyFill="1" applyBorder="1" applyAlignment="1">
      <alignment horizontal="right" vertical="center" wrapText="1"/>
    </xf>
    <xf numFmtId="0" fontId="2" fillId="2" borderId="42" xfId="0" applyFont="1" applyFill="1" applyBorder="1" applyAlignment="1">
      <alignment horizontal="right" vertical="center" wrapText="1"/>
    </xf>
    <xf numFmtId="0" fontId="2" fillId="2" borderId="49"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2" fillId="2" borderId="19" xfId="0" applyFont="1" applyFill="1" applyBorder="1" applyAlignment="1">
      <alignment horizontal="right" vertical="center" wrapText="1"/>
    </xf>
    <xf numFmtId="0" fontId="2" fillId="2" borderId="50" xfId="0" applyFont="1" applyFill="1" applyBorder="1" applyAlignment="1">
      <alignment horizontal="right" vertical="center" wrapText="1"/>
    </xf>
    <xf numFmtId="0" fontId="3" fillId="2" borderId="3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2" borderId="29" xfId="0" applyFont="1" applyFill="1" applyBorder="1" applyAlignment="1">
      <alignment horizontal="left"/>
    </xf>
    <xf numFmtId="0" fontId="2" fillId="2" borderId="34" xfId="0" applyFont="1" applyFill="1" applyBorder="1" applyAlignment="1">
      <alignment horizontal="left"/>
    </xf>
    <xf numFmtId="0" fontId="2" fillId="2" borderId="35"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2" borderId="6" xfId="0" applyFont="1" applyFill="1" applyBorder="1" applyAlignment="1">
      <alignment horizontal="center"/>
    </xf>
    <xf numFmtId="0" fontId="2" fillId="2" borderId="16" xfId="0" applyFont="1" applyFill="1" applyBorder="1" applyAlignment="1">
      <alignment horizontal="center"/>
    </xf>
    <xf numFmtId="0" fontId="2" fillId="2" borderId="7" xfId="0" applyFont="1" applyFill="1" applyBorder="1" applyAlignment="1">
      <alignment horizontal="center"/>
    </xf>
    <xf numFmtId="44" fontId="2" fillId="2" borderId="41" xfId="0" applyNumberFormat="1" applyFont="1" applyFill="1" applyBorder="1" applyAlignment="1">
      <alignment horizontal="right" vertical="center" wrapText="1"/>
    </xf>
    <xf numFmtId="44" fontId="2" fillId="2" borderId="42" xfId="0" applyNumberFormat="1" applyFont="1" applyFill="1" applyBorder="1" applyAlignment="1">
      <alignment horizontal="right" vertical="center" wrapText="1"/>
    </xf>
    <xf numFmtId="44" fontId="2" fillId="2" borderId="49" xfId="0" applyNumberFormat="1" applyFont="1" applyFill="1" applyBorder="1" applyAlignment="1">
      <alignment horizontal="right" vertical="center" wrapText="1"/>
    </xf>
    <xf numFmtId="0" fontId="2" fillId="2" borderId="35" xfId="0" applyFont="1" applyFill="1" applyBorder="1" applyAlignment="1">
      <alignment horizontal="left"/>
    </xf>
    <xf numFmtId="0" fontId="2" fillId="2" borderId="41" xfId="0" applyFont="1" applyFill="1" applyBorder="1" applyAlignment="1">
      <alignment horizontal="left"/>
    </xf>
    <xf numFmtId="0" fontId="2" fillId="2" borderId="42" xfId="0" applyFont="1" applyFill="1" applyBorder="1" applyAlignment="1">
      <alignment horizontal="left"/>
    </xf>
    <xf numFmtId="0" fontId="2" fillId="2" borderId="43" xfId="0" applyFont="1" applyFill="1" applyBorder="1" applyAlignment="1">
      <alignment horizontal="left"/>
    </xf>
    <xf numFmtId="0" fontId="14" fillId="2" borderId="41" xfId="0" applyFont="1" applyFill="1" applyBorder="1" applyAlignment="1">
      <alignment horizontal="center" vertical="top" wrapText="1"/>
    </xf>
    <xf numFmtId="0" fontId="14" fillId="2" borderId="42" xfId="0" applyFont="1" applyFill="1" applyBorder="1" applyAlignment="1">
      <alignment horizontal="center" vertical="top" wrapText="1"/>
    </xf>
    <xf numFmtId="0" fontId="14" fillId="2" borderId="43" xfId="0" applyFont="1" applyFill="1" applyBorder="1" applyAlignment="1">
      <alignment horizontal="center" vertical="top" wrapText="1"/>
    </xf>
    <xf numFmtId="0" fontId="3" fillId="2" borderId="41" xfId="0" applyFont="1" applyFill="1" applyBorder="1" applyAlignment="1">
      <alignment horizontal="center" vertical="top" wrapText="1"/>
    </xf>
    <xf numFmtId="0" fontId="3" fillId="2" borderId="43" xfId="0" applyFont="1" applyFill="1" applyBorder="1" applyAlignment="1">
      <alignment horizontal="center" vertical="top" wrapText="1"/>
    </xf>
    <xf numFmtId="0" fontId="14" fillId="2" borderId="32" xfId="0" applyFont="1" applyFill="1" applyBorder="1" applyAlignment="1">
      <alignment horizontal="center" vertical="center" wrapText="1"/>
    </xf>
    <xf numFmtId="0" fontId="19" fillId="2" borderId="8" xfId="0" applyFont="1" applyFill="1" applyBorder="1" applyAlignment="1">
      <alignment horizontal="left" vertical="center"/>
    </xf>
    <xf numFmtId="0" fontId="19" fillId="2" borderId="19" xfId="0" applyFont="1" applyFill="1" applyBorder="1" applyAlignment="1">
      <alignment horizontal="left" vertical="center"/>
    </xf>
    <xf numFmtId="0" fontId="19" fillId="2" borderId="10" xfId="0" applyFont="1" applyFill="1" applyBorder="1" applyAlignment="1">
      <alignment horizontal="left" vertical="center"/>
    </xf>
    <xf numFmtId="0" fontId="3" fillId="2" borderId="42" xfId="0" applyFont="1" applyFill="1" applyBorder="1" applyAlignment="1">
      <alignment horizontal="center" vertical="top" wrapText="1"/>
    </xf>
    <xf numFmtId="0" fontId="3" fillId="2" borderId="41" xfId="0" applyFont="1" applyFill="1" applyBorder="1" applyAlignment="1">
      <alignment horizontal="left" vertical="top" wrapText="1"/>
    </xf>
    <xf numFmtId="0" fontId="3" fillId="2" borderId="42" xfId="0" applyFont="1" applyFill="1" applyBorder="1" applyAlignment="1">
      <alignment horizontal="left" vertical="top" wrapText="1"/>
    </xf>
    <xf numFmtId="0" fontId="3" fillId="2" borderId="43" xfId="0" applyFont="1" applyFill="1" applyBorder="1" applyAlignment="1">
      <alignment horizontal="left" vertical="top" wrapText="1"/>
    </xf>
    <xf numFmtId="4" fontId="6" fillId="5" borderId="5" xfId="0" applyNumberFormat="1" applyFont="1" applyFill="1" applyBorder="1" applyAlignment="1">
      <alignment horizontal="center" vertical="center"/>
    </xf>
    <xf numFmtId="4" fontId="6" fillId="5" borderId="40" xfId="0" applyNumberFormat="1" applyFont="1" applyFill="1" applyBorder="1" applyAlignment="1">
      <alignment horizontal="center" vertical="center"/>
    </xf>
    <xf numFmtId="4" fontId="6" fillId="5" borderId="32" xfId="0" applyNumberFormat="1" applyFont="1" applyFill="1" applyBorder="1" applyAlignment="1">
      <alignment horizontal="center" vertical="center"/>
    </xf>
    <xf numFmtId="0" fontId="9" fillId="2" borderId="8"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3" fillId="2" borderId="8"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10" xfId="0" applyFont="1" applyFill="1" applyBorder="1" applyAlignment="1">
      <alignment horizontal="center" vertical="top" wrapText="1"/>
    </xf>
    <xf numFmtId="0" fontId="3" fillId="2" borderId="8"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10" xfId="0" applyFont="1" applyFill="1" applyBorder="1" applyAlignment="1">
      <alignment horizontal="left" vertical="top"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2" borderId="8"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41" xfId="0" applyFont="1" applyFill="1" applyBorder="1" applyAlignment="1">
      <alignment horizontal="center" vertical="top" wrapText="1"/>
    </xf>
    <xf numFmtId="0" fontId="2" fillId="2" borderId="42" xfId="0" applyFont="1" applyFill="1" applyBorder="1" applyAlignment="1">
      <alignment horizontal="center" vertical="top" wrapText="1"/>
    </xf>
    <xf numFmtId="0" fontId="2" fillId="2" borderId="43" xfId="0" applyFont="1" applyFill="1" applyBorder="1" applyAlignment="1">
      <alignment horizontal="center" vertical="top" wrapText="1"/>
    </xf>
    <xf numFmtId="0" fontId="2" fillId="2" borderId="41"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43" xfId="0" applyFont="1" applyFill="1" applyBorder="1" applyAlignment="1">
      <alignment horizontal="left" vertical="top" wrapText="1"/>
    </xf>
    <xf numFmtId="0" fontId="2" fillId="2" borderId="8" xfId="4" applyFont="1" applyFill="1" applyBorder="1" applyAlignment="1">
      <alignment horizontal="left" vertical="center" wrapText="1"/>
    </xf>
    <xf numFmtId="0" fontId="2" fillId="2" borderId="19" xfId="4" applyFont="1" applyFill="1" applyBorder="1" applyAlignment="1">
      <alignment horizontal="left" vertical="center" wrapText="1"/>
    </xf>
    <xf numFmtId="0" fontId="2" fillId="2" borderId="10" xfId="4" applyFont="1" applyFill="1" applyBorder="1" applyAlignment="1">
      <alignment horizontal="left" vertical="center" wrapText="1"/>
    </xf>
    <xf numFmtId="0" fontId="3" fillId="5" borderId="1" xfId="0" applyNumberFormat="1" applyFont="1" applyFill="1" applyBorder="1" applyAlignment="1">
      <alignment horizontal="center" vertical="center" wrapText="1"/>
    </xf>
    <xf numFmtId="2" fontId="35" fillId="5" borderId="1" xfId="0" applyNumberFormat="1" applyFont="1" applyFill="1" applyBorder="1" applyAlignment="1">
      <alignment horizontal="center" vertical="center"/>
    </xf>
    <xf numFmtId="0" fontId="2" fillId="2" borderId="8" xfId="0" applyFont="1" applyFill="1" applyBorder="1" applyAlignment="1">
      <alignment horizontal="left" vertical="center"/>
    </xf>
    <xf numFmtId="0" fontId="2" fillId="2" borderId="19" xfId="0" applyFont="1" applyFill="1" applyBorder="1" applyAlignment="1">
      <alignment horizontal="left" vertical="center"/>
    </xf>
    <xf numFmtId="0" fontId="2" fillId="2" borderId="10" xfId="0" applyFont="1" applyFill="1" applyBorder="1" applyAlignment="1">
      <alignment horizontal="left" vertical="center"/>
    </xf>
    <xf numFmtId="0" fontId="15" fillId="0" borderId="8" xfId="0" applyFont="1" applyBorder="1" applyAlignment="1">
      <alignment horizontal="left"/>
    </xf>
    <xf numFmtId="0" fontId="15" fillId="0" borderId="19" xfId="0" applyFont="1" applyBorder="1" applyAlignment="1">
      <alignment horizontal="left"/>
    </xf>
    <xf numFmtId="0" fontId="15" fillId="0" borderId="10" xfId="0" applyFont="1" applyBorder="1" applyAlignment="1">
      <alignment horizontal="left"/>
    </xf>
    <xf numFmtId="0" fontId="2" fillId="2" borderId="8" xfId="0" applyFont="1" applyFill="1" applyBorder="1" applyAlignment="1">
      <alignment horizontal="left" wrapText="1"/>
    </xf>
    <xf numFmtId="0" fontId="2" fillId="2" borderId="19" xfId="0" applyFont="1" applyFill="1" applyBorder="1" applyAlignment="1">
      <alignment horizontal="left" wrapText="1"/>
    </xf>
    <xf numFmtId="0" fontId="2" fillId="2" borderId="10" xfId="0" applyFont="1" applyFill="1" applyBorder="1" applyAlignment="1">
      <alignment horizontal="left" wrapText="1"/>
    </xf>
    <xf numFmtId="0" fontId="16" fillId="5" borderId="32" xfId="0" applyFont="1" applyFill="1" applyBorder="1" applyAlignment="1">
      <alignment horizontal="center" vertical="center"/>
    </xf>
    <xf numFmtId="0" fontId="3" fillId="6" borderId="32" xfId="0" applyFont="1" applyFill="1" applyBorder="1" applyAlignment="1">
      <alignment horizontal="center" vertical="center"/>
    </xf>
    <xf numFmtId="0" fontId="29" fillId="5" borderId="32" xfId="0" applyFont="1" applyFill="1" applyBorder="1" applyAlignment="1">
      <alignment horizontal="center" vertical="center"/>
    </xf>
    <xf numFmtId="0" fontId="3" fillId="6" borderId="32" xfId="0" applyFont="1" applyFill="1" applyBorder="1" applyAlignment="1">
      <alignment horizontal="center" vertical="center" wrapText="1"/>
    </xf>
    <xf numFmtId="2" fontId="6" fillId="5" borderId="32" xfId="0" applyNumberFormat="1" applyFont="1" applyFill="1" applyBorder="1" applyAlignment="1">
      <alignment horizontal="center" vertical="center"/>
    </xf>
    <xf numFmtId="167" fontId="3" fillId="6" borderId="32" xfId="33" applyNumberFormat="1" applyFont="1" applyFill="1" applyBorder="1" applyAlignment="1" applyProtection="1">
      <alignment horizontal="center" vertical="center"/>
    </xf>
    <xf numFmtId="168" fontId="3" fillId="6" borderId="40" xfId="33" applyNumberFormat="1" applyFont="1" applyFill="1" applyBorder="1" applyAlignment="1" applyProtection="1">
      <alignment horizontal="center" vertical="center"/>
    </xf>
    <xf numFmtId="4" fontId="3" fillId="6" borderId="32" xfId="0" applyNumberFormat="1" applyFont="1" applyFill="1" applyBorder="1" applyAlignment="1">
      <alignment horizontal="center" vertical="center" wrapText="1"/>
    </xf>
    <xf numFmtId="168" fontId="3" fillId="6" borderId="32" xfId="33" applyNumberFormat="1" applyFont="1" applyFill="1" applyBorder="1" applyAlignment="1" applyProtection="1">
      <alignment vertical="center"/>
    </xf>
    <xf numFmtId="4" fontId="6" fillId="5" borderId="33" xfId="0" applyNumberFormat="1" applyFont="1" applyFill="1" applyBorder="1" applyAlignment="1">
      <alignment horizontal="center" vertical="center"/>
    </xf>
  </cellXfs>
  <cellStyles count="36">
    <cellStyle name="Dziesiętny" xfId="33" builtinId="3"/>
    <cellStyle name="Dziesiętny 2" xfId="8"/>
    <cellStyle name="Dziesiętny 2 2" xfId="13"/>
    <cellStyle name="Dziesiętny 2 2 2" xfId="25"/>
    <cellStyle name="Dziesiętny 2 3" xfId="17"/>
    <cellStyle name="Dziesiętny 2 3 2" xfId="29"/>
    <cellStyle name="Dziesiętny 2 4" xfId="21"/>
    <cellStyle name="Dziesiętny 3" xfId="9"/>
    <cellStyle name="Dziesiętny 3 2" xfId="14"/>
    <cellStyle name="Dziesiętny 3 2 2" xfId="26"/>
    <cellStyle name="Dziesiętny 3 3" xfId="18"/>
    <cellStyle name="Dziesiętny 3 3 2" xfId="30"/>
    <cellStyle name="Dziesiętny 3 4" xfId="22"/>
    <cellStyle name="Dziesiętny 4" xfId="12"/>
    <cellStyle name="Dziesiętny 4 2" xfId="24"/>
    <cellStyle name="Dziesiętny 5" xfId="16"/>
    <cellStyle name="Dziesiętny 5 2" xfId="28"/>
    <cellStyle name="Dziesiętny 6" xfId="20"/>
    <cellStyle name="Excel Built-in Normal" xfId="32"/>
    <cellStyle name="Normalny" xfId="0" builtinId="0"/>
    <cellStyle name="Normalny 11" xfId="10"/>
    <cellStyle name="Normalny 2" xfId="1"/>
    <cellStyle name="Normalny 3" xfId="2"/>
    <cellStyle name="Normalny 4" xfId="3"/>
    <cellStyle name="Normalny 5" xfId="4"/>
    <cellStyle name="Normalny 6" xfId="5"/>
    <cellStyle name="Normalny 7" xfId="6"/>
    <cellStyle name="Normalny 8" xfId="7"/>
    <cellStyle name="Normalny 9" xfId="11"/>
    <cellStyle name="Normalny_Arkusz1" xfId="35"/>
    <cellStyle name="Walutowy" xfId="34" builtinId="4"/>
    <cellStyle name="Walutowy 2" xfId="15"/>
    <cellStyle name="Walutowy 2 2" xfId="27"/>
    <cellStyle name="Walutowy 3" xfId="19"/>
    <cellStyle name="Walutowy 3 2" xfId="31"/>
    <cellStyle name="Walutowy 4" xfId="23"/>
  </cellStyles>
  <dxfs count="0"/>
  <tableStyles count="0" defaultTableStyle="TableStyleMedium9" defaultPivotStyle="PivotStyleLight16"/>
  <colors>
    <mruColors>
      <color rgb="FFFF99FF"/>
      <color rgb="FF00FFCC"/>
      <color rgb="FF00FFFF"/>
      <color rgb="FFFFCCFF"/>
      <color rgb="FFCCFF66"/>
      <color rgb="FFCC99FF"/>
      <color rgb="FFFF6699"/>
      <color rgb="FF9966FF"/>
      <color rgb="FFFF7C80"/>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Aerodynamiczny">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3"/>
  <sheetViews>
    <sheetView tabSelected="1" topLeftCell="A701" zoomScale="112" zoomScaleNormal="112" workbookViewId="0">
      <selection sqref="A1:O711"/>
    </sheetView>
  </sheetViews>
  <sheetFormatPr defaultRowHeight="15" outlineLevelCol="1"/>
  <cols>
    <col min="1" max="1" width="5.85546875" style="149" customWidth="1"/>
    <col min="2" max="2" width="34.85546875" style="149" customWidth="1" outlineLevel="1"/>
    <col min="3" max="3" width="9" style="149" customWidth="1"/>
    <col min="4" max="4" width="9.7109375" style="174" customWidth="1"/>
    <col min="5" max="5" width="7.42578125" style="149" customWidth="1"/>
    <col min="6" max="6" width="8.5703125" style="174" customWidth="1" outlineLevel="1"/>
    <col min="7" max="7" width="8.7109375" style="440" customWidth="1" outlineLevel="1"/>
    <col min="8" max="8" width="11.85546875" style="149" customWidth="1"/>
    <col min="9" max="9" width="5.5703125" style="148" customWidth="1" outlineLevel="1"/>
    <col min="10" max="10" width="10.5703125" style="23" customWidth="1"/>
    <col min="11" max="11" width="11.7109375" style="23" customWidth="1"/>
    <col min="12" max="12" width="8.5703125" style="287" customWidth="1" outlineLevel="1"/>
    <col min="13" max="17" width="9.140625" style="1"/>
  </cols>
  <sheetData>
    <row r="1" spans="1:17" s="35" customFormat="1">
      <c r="A1" s="324"/>
      <c r="B1" s="544"/>
      <c r="C1" s="544"/>
      <c r="D1" s="545"/>
      <c r="E1" s="544"/>
      <c r="F1" s="545"/>
      <c r="G1" s="546"/>
      <c r="H1" s="544"/>
      <c r="I1" s="278"/>
      <c r="J1" s="547"/>
      <c r="K1" s="547"/>
      <c r="L1" s="548" t="s">
        <v>695</v>
      </c>
      <c r="M1" s="1"/>
      <c r="N1" s="1"/>
      <c r="O1" s="1"/>
      <c r="P1" s="1"/>
      <c r="Q1" s="1"/>
    </row>
    <row r="2" spans="1:17" s="35" customFormat="1">
      <c r="A2" s="324"/>
      <c r="B2" s="544"/>
      <c r="C2" s="544"/>
      <c r="D2" s="545"/>
      <c r="E2" s="544"/>
      <c r="F2" s="545"/>
      <c r="G2" s="546"/>
      <c r="H2" s="544"/>
      <c r="I2" s="278"/>
      <c r="J2" s="324"/>
      <c r="K2" s="324"/>
      <c r="L2" s="287"/>
      <c r="M2" s="1"/>
      <c r="N2" s="1"/>
      <c r="O2" s="1"/>
      <c r="P2" s="1"/>
      <c r="Q2" s="1"/>
    </row>
    <row r="3" spans="1:17">
      <c r="A3" s="542" t="s">
        <v>694</v>
      </c>
      <c r="B3" s="543"/>
      <c r="C3" s="543"/>
      <c r="D3" s="543"/>
      <c r="E3" s="543"/>
      <c r="F3" s="543"/>
      <c r="G3" s="543"/>
      <c r="H3" s="543"/>
    </row>
    <row r="4" spans="1:17">
      <c r="B4" s="77"/>
    </row>
    <row r="5" spans="1:17" s="35" customFormat="1">
      <c r="A5" s="552"/>
      <c r="B5" s="551"/>
      <c r="C5" s="552"/>
      <c r="D5" s="550" t="s">
        <v>696</v>
      </c>
      <c r="E5" s="552"/>
      <c r="F5" s="553"/>
      <c r="G5" s="556"/>
      <c r="H5" s="552"/>
      <c r="I5" s="554"/>
      <c r="J5" s="555"/>
      <c r="K5" s="555"/>
      <c r="L5" s="552"/>
      <c r="M5" s="1"/>
      <c r="N5" s="1"/>
      <c r="O5" s="1"/>
      <c r="P5" s="1"/>
      <c r="Q5" s="1"/>
    </row>
    <row r="6" spans="1:17" s="35" customFormat="1">
      <c r="A6" s="287"/>
      <c r="B6" s="549"/>
      <c r="C6" s="287"/>
      <c r="D6" s="280"/>
      <c r="E6" s="287"/>
      <c r="F6" s="280"/>
      <c r="G6" s="480"/>
      <c r="H6" s="287"/>
      <c r="I6" s="278"/>
      <c r="J6" s="324"/>
      <c r="K6" s="324"/>
      <c r="L6" s="287"/>
      <c r="M6" s="1"/>
      <c r="N6" s="1"/>
      <c r="O6" s="1"/>
      <c r="P6" s="1"/>
      <c r="Q6" s="1"/>
    </row>
    <row r="7" spans="1:17">
      <c r="A7" s="224"/>
      <c r="B7" s="224" t="s">
        <v>420</v>
      </c>
      <c r="C7" s="204"/>
      <c r="D7" s="257"/>
      <c r="E7" s="185"/>
      <c r="F7" s="185"/>
      <c r="G7" s="441"/>
      <c r="H7" s="330"/>
      <c r="I7" s="190"/>
      <c r="J7" s="331"/>
      <c r="K7" s="331"/>
      <c r="L7" s="397"/>
    </row>
    <row r="8" spans="1:17" ht="15.75" thickBot="1">
      <c r="A8" s="191"/>
      <c r="B8" s="192"/>
      <c r="C8" s="325"/>
      <c r="D8" s="193"/>
      <c r="E8" s="325"/>
      <c r="F8" s="325"/>
      <c r="G8" s="442"/>
      <c r="H8" s="195"/>
      <c r="I8" s="82"/>
      <c r="J8" s="196"/>
      <c r="K8" s="196"/>
      <c r="L8" s="194"/>
    </row>
    <row r="9" spans="1:17" ht="34.5" thickBot="1">
      <c r="A9" s="53" t="s">
        <v>0</v>
      </c>
      <c r="B9" s="44" t="s">
        <v>1</v>
      </c>
      <c r="C9" s="10" t="s">
        <v>32</v>
      </c>
      <c r="D9" s="10" t="s">
        <v>3</v>
      </c>
      <c r="E9" s="10" t="s">
        <v>4</v>
      </c>
      <c r="F9" s="10" t="s">
        <v>33</v>
      </c>
      <c r="G9" s="443" t="s">
        <v>24</v>
      </c>
      <c r="H9" s="10" t="s">
        <v>7</v>
      </c>
      <c r="I9" s="113" t="s">
        <v>6</v>
      </c>
      <c r="J9" s="44" t="s">
        <v>8</v>
      </c>
      <c r="K9" s="155" t="s">
        <v>14</v>
      </c>
      <c r="L9" s="10" t="s">
        <v>13</v>
      </c>
    </row>
    <row r="10" spans="1:17" ht="138.75" customHeight="1">
      <c r="A10" s="18">
        <v>1</v>
      </c>
      <c r="B10" s="183" t="s">
        <v>389</v>
      </c>
      <c r="C10" s="326"/>
      <c r="D10" s="326"/>
      <c r="E10" s="326" t="s">
        <v>15</v>
      </c>
      <c r="F10" s="326">
        <v>200</v>
      </c>
      <c r="G10" s="444"/>
      <c r="H10" s="21">
        <f>G10*F10</f>
        <v>0</v>
      </c>
      <c r="I10" s="66">
        <v>8</v>
      </c>
      <c r="J10" s="22">
        <f>K10-H10</f>
        <v>0</v>
      </c>
      <c r="K10" s="22">
        <f>H10*1.08</f>
        <v>0</v>
      </c>
      <c r="L10" s="21">
        <f>G10*1.08</f>
        <v>0</v>
      </c>
    </row>
    <row r="11" spans="1:17" ht="135">
      <c r="A11" s="84">
        <v>2</v>
      </c>
      <c r="B11" s="183" t="s">
        <v>390</v>
      </c>
      <c r="C11" s="24"/>
      <c r="D11" s="52"/>
      <c r="E11" s="213" t="s">
        <v>9</v>
      </c>
      <c r="F11" s="213">
        <v>750</v>
      </c>
      <c r="G11" s="445"/>
      <c r="H11" s="21">
        <f t="shared" ref="H11:H18" si="0">G11*F11</f>
        <v>0</v>
      </c>
      <c r="I11" s="184">
        <v>8</v>
      </c>
      <c r="J11" s="22">
        <f t="shared" ref="J11:J18" si="1">K11-H11</f>
        <v>0</v>
      </c>
      <c r="K11" s="22">
        <f t="shared" ref="K11:K18" si="2">H11*1.08</f>
        <v>0</v>
      </c>
      <c r="L11" s="21">
        <f t="shared" ref="L11:L18" si="3">G11*1.08</f>
        <v>0</v>
      </c>
    </row>
    <row r="12" spans="1:17" ht="146.25">
      <c r="A12" s="18">
        <v>3</v>
      </c>
      <c r="B12" s="183" t="s">
        <v>391</v>
      </c>
      <c r="C12" s="24"/>
      <c r="D12" s="52"/>
      <c r="E12" s="213" t="s">
        <v>15</v>
      </c>
      <c r="F12" s="213">
        <v>40</v>
      </c>
      <c r="G12" s="445"/>
      <c r="H12" s="21">
        <f t="shared" si="0"/>
        <v>0</v>
      </c>
      <c r="I12" s="184">
        <v>8</v>
      </c>
      <c r="J12" s="22">
        <f t="shared" si="1"/>
        <v>0</v>
      </c>
      <c r="K12" s="22">
        <f t="shared" si="2"/>
        <v>0</v>
      </c>
      <c r="L12" s="21">
        <f t="shared" si="3"/>
        <v>0</v>
      </c>
    </row>
    <row r="13" spans="1:17" ht="101.25">
      <c r="A13" s="84">
        <v>4</v>
      </c>
      <c r="B13" s="183" t="s">
        <v>392</v>
      </c>
      <c r="C13" s="24"/>
      <c r="D13" s="52"/>
      <c r="E13" s="213" t="s">
        <v>15</v>
      </c>
      <c r="F13" s="213">
        <v>190</v>
      </c>
      <c r="G13" s="445"/>
      <c r="H13" s="21">
        <f t="shared" si="0"/>
        <v>0</v>
      </c>
      <c r="I13" s="184">
        <v>8</v>
      </c>
      <c r="J13" s="22">
        <f t="shared" si="1"/>
        <v>0</v>
      </c>
      <c r="K13" s="22">
        <f t="shared" si="2"/>
        <v>0</v>
      </c>
      <c r="L13" s="21">
        <f t="shared" si="3"/>
        <v>0</v>
      </c>
    </row>
    <row r="14" spans="1:17" ht="180">
      <c r="A14" s="18">
        <v>5</v>
      </c>
      <c r="B14" s="183" t="s">
        <v>393</v>
      </c>
      <c r="C14" s="63"/>
      <c r="D14" s="326"/>
      <c r="E14" s="326" t="s">
        <v>9</v>
      </c>
      <c r="F14" s="326">
        <v>1500</v>
      </c>
      <c r="G14" s="444"/>
      <c r="H14" s="21">
        <f t="shared" si="0"/>
        <v>0</v>
      </c>
      <c r="I14" s="184">
        <v>8</v>
      </c>
      <c r="J14" s="22">
        <f t="shared" si="1"/>
        <v>0</v>
      </c>
      <c r="K14" s="22">
        <f t="shared" si="2"/>
        <v>0</v>
      </c>
      <c r="L14" s="21">
        <f t="shared" si="3"/>
        <v>0</v>
      </c>
    </row>
    <row r="15" spans="1:17" ht="123.75">
      <c r="A15" s="84">
        <v>6</v>
      </c>
      <c r="B15" s="212" t="s">
        <v>394</v>
      </c>
      <c r="C15" s="186"/>
      <c r="D15" s="185"/>
      <c r="E15" s="185" t="s">
        <v>19</v>
      </c>
      <c r="F15" s="185">
        <v>4</v>
      </c>
      <c r="G15" s="441"/>
      <c r="H15" s="21">
        <f t="shared" si="0"/>
        <v>0</v>
      </c>
      <c r="I15" s="184">
        <v>8</v>
      </c>
      <c r="J15" s="22">
        <f t="shared" si="1"/>
        <v>0</v>
      </c>
      <c r="K15" s="22">
        <f t="shared" si="2"/>
        <v>0</v>
      </c>
      <c r="L15" s="21">
        <f t="shared" si="3"/>
        <v>0</v>
      </c>
    </row>
    <row r="16" spans="1:17" ht="157.5">
      <c r="A16" s="18">
        <v>7</v>
      </c>
      <c r="B16" s="212" t="s">
        <v>395</v>
      </c>
      <c r="C16" s="187"/>
      <c r="D16" s="144"/>
      <c r="E16" s="325" t="s">
        <v>19</v>
      </c>
      <c r="F16" s="185">
        <v>6</v>
      </c>
      <c r="G16" s="441"/>
      <c r="H16" s="21">
        <f t="shared" si="0"/>
        <v>0</v>
      </c>
      <c r="I16" s="184">
        <v>8</v>
      </c>
      <c r="J16" s="22">
        <f t="shared" si="1"/>
        <v>0</v>
      </c>
      <c r="K16" s="22">
        <f t="shared" si="2"/>
        <v>0</v>
      </c>
      <c r="L16" s="21">
        <f t="shared" si="3"/>
        <v>0</v>
      </c>
    </row>
    <row r="17" spans="1:12" ht="135">
      <c r="A17" s="84">
        <v>8</v>
      </c>
      <c r="B17" s="210" t="s">
        <v>418</v>
      </c>
      <c r="C17" s="186"/>
      <c r="D17" s="185"/>
      <c r="E17" s="185" t="s">
        <v>15</v>
      </c>
      <c r="F17" s="185">
        <v>60</v>
      </c>
      <c r="G17" s="441"/>
      <c r="H17" s="21">
        <f t="shared" si="0"/>
        <v>0</v>
      </c>
      <c r="I17" s="184">
        <v>8</v>
      </c>
      <c r="J17" s="190">
        <f t="shared" si="1"/>
        <v>0</v>
      </c>
      <c r="K17" s="220">
        <f t="shared" si="2"/>
        <v>0</v>
      </c>
      <c r="L17" s="21">
        <f t="shared" si="3"/>
        <v>0</v>
      </c>
    </row>
    <row r="18" spans="1:12" ht="248.25" thickBot="1">
      <c r="A18" s="18">
        <v>9</v>
      </c>
      <c r="B18" s="211" t="s">
        <v>396</v>
      </c>
      <c r="C18" s="186"/>
      <c r="D18" s="185"/>
      <c r="E18" s="185" t="s">
        <v>15</v>
      </c>
      <c r="F18" s="185">
        <v>160</v>
      </c>
      <c r="G18" s="441"/>
      <c r="H18" s="21">
        <f t="shared" si="0"/>
        <v>0</v>
      </c>
      <c r="I18" s="184">
        <v>8</v>
      </c>
      <c r="J18" s="194">
        <f t="shared" si="1"/>
        <v>0</v>
      </c>
      <c r="K18" s="220">
        <f t="shared" si="2"/>
        <v>0</v>
      </c>
      <c r="L18" s="21">
        <f t="shared" si="3"/>
        <v>0</v>
      </c>
    </row>
    <row r="19" spans="1:12" ht="15.75" customHeight="1" thickBot="1">
      <c r="A19" s="61"/>
      <c r="B19" s="647" t="s">
        <v>10</v>
      </c>
      <c r="C19" s="648"/>
      <c r="D19" s="648"/>
      <c r="E19" s="648"/>
      <c r="F19" s="648"/>
      <c r="G19" s="649"/>
      <c r="H19" s="495">
        <f>SUM(H10:H18)</f>
        <v>0</v>
      </c>
      <c r="I19" s="496"/>
      <c r="J19" s="495">
        <f>SUM(J10:J18)</f>
        <v>0</v>
      </c>
      <c r="K19" s="495">
        <f>SUM(K10:K18)</f>
        <v>0</v>
      </c>
      <c r="L19" s="232"/>
    </row>
    <row r="20" spans="1:12" ht="22.5">
      <c r="A20" s="188"/>
      <c r="B20" s="189" t="s">
        <v>397</v>
      </c>
      <c r="C20" s="185"/>
      <c r="D20" s="185"/>
      <c r="E20" s="185"/>
      <c r="F20" s="185"/>
      <c r="G20" s="444"/>
      <c r="H20" s="33"/>
      <c r="I20" s="56"/>
      <c r="J20" s="34"/>
      <c r="K20" s="34"/>
      <c r="L20" s="397"/>
    </row>
    <row r="21" spans="1:12">
      <c r="A21" s="78"/>
      <c r="B21" s="78" t="s">
        <v>643</v>
      </c>
      <c r="G21" s="447"/>
    </row>
    <row r="22" spans="1:12" ht="15.75" thickBot="1">
      <c r="B22" s="215"/>
      <c r="D22" s="216"/>
      <c r="J22" s="149"/>
    </row>
    <row r="23" spans="1:12" ht="34.5" thickBot="1">
      <c r="A23" s="155" t="s">
        <v>0</v>
      </c>
      <c r="B23" s="83" t="s">
        <v>1</v>
      </c>
      <c r="C23" s="62" t="s">
        <v>32</v>
      </c>
      <c r="D23" s="10" t="s">
        <v>3</v>
      </c>
      <c r="E23" s="10" t="s">
        <v>4</v>
      </c>
      <c r="F23" s="43" t="s">
        <v>5</v>
      </c>
      <c r="G23" s="443" t="s">
        <v>24</v>
      </c>
      <c r="H23" s="10" t="s">
        <v>23</v>
      </c>
      <c r="I23" s="10" t="s">
        <v>12</v>
      </c>
      <c r="J23" s="44" t="s">
        <v>8</v>
      </c>
      <c r="K23" s="44" t="s">
        <v>14</v>
      </c>
      <c r="L23" s="10" t="s">
        <v>13</v>
      </c>
    </row>
    <row r="24" spans="1:12" ht="158.25" customHeight="1">
      <c r="A24" s="134">
        <v>1</v>
      </c>
      <c r="B24" s="332" t="s">
        <v>338</v>
      </c>
      <c r="C24" s="134"/>
      <c r="D24" s="326"/>
      <c r="E24" s="326" t="s">
        <v>15</v>
      </c>
      <c r="F24" s="326">
        <v>2</v>
      </c>
      <c r="G24" s="444"/>
      <c r="H24" s="21">
        <f>G24*F24</f>
        <v>0</v>
      </c>
      <c r="I24" s="68">
        <v>8</v>
      </c>
      <c r="J24" s="21">
        <f>K24-H24</f>
        <v>0</v>
      </c>
      <c r="K24" s="21">
        <f>H24*1.08</f>
        <v>0</v>
      </c>
      <c r="L24" s="21">
        <f>G24*1.08</f>
        <v>0</v>
      </c>
    </row>
    <row r="25" spans="1:12" ht="69.75" customHeight="1">
      <c r="A25" s="201">
        <v>2</v>
      </c>
      <c r="B25" s="271" t="s">
        <v>339</v>
      </c>
      <c r="C25" s="201"/>
      <c r="D25" s="185"/>
      <c r="E25" s="185" t="s">
        <v>21</v>
      </c>
      <c r="F25" s="185">
        <v>2</v>
      </c>
      <c r="G25" s="441"/>
      <c r="H25" s="21">
        <f t="shared" ref="H25:H57" si="4">G25*F25</f>
        <v>0</v>
      </c>
      <c r="I25" s="5">
        <v>8</v>
      </c>
      <c r="J25" s="21">
        <f t="shared" ref="J25:J67" si="5">K25-H25</f>
        <v>0</v>
      </c>
      <c r="K25" s="190">
        <f t="shared" ref="K25:K67" si="6">H25*1.08</f>
        <v>0</v>
      </c>
      <c r="L25" s="397">
        <f t="shared" ref="L25:L57" si="7">G25*1.08</f>
        <v>0</v>
      </c>
    </row>
    <row r="26" spans="1:12" ht="124.5" customHeight="1">
      <c r="A26" s="589">
        <v>3</v>
      </c>
      <c r="B26" s="569" t="s">
        <v>720</v>
      </c>
      <c r="C26" s="584"/>
      <c r="D26" s="609"/>
      <c r="E26" s="609" t="s">
        <v>21</v>
      </c>
      <c r="F26" s="609">
        <v>78</v>
      </c>
      <c r="G26" s="610"/>
      <c r="H26" s="598">
        <f t="shared" si="4"/>
        <v>0</v>
      </c>
      <c r="I26" s="611">
        <v>23</v>
      </c>
      <c r="J26" s="598">
        <f t="shared" si="5"/>
        <v>0</v>
      </c>
      <c r="K26" s="612">
        <f>H26*1.23</f>
        <v>0</v>
      </c>
      <c r="L26" s="613">
        <f>G26*1.23</f>
        <v>0</v>
      </c>
    </row>
    <row r="27" spans="1:12" ht="152.25" customHeight="1">
      <c r="A27" s="201">
        <v>4</v>
      </c>
      <c r="B27" s="271" t="s">
        <v>340</v>
      </c>
      <c r="C27" s="201"/>
      <c r="D27" s="185"/>
      <c r="E27" s="185" t="s">
        <v>19</v>
      </c>
      <c r="F27" s="185">
        <v>550</v>
      </c>
      <c r="G27" s="441"/>
      <c r="H27" s="21">
        <f t="shared" si="4"/>
        <v>0</v>
      </c>
      <c r="I27" s="5">
        <v>23</v>
      </c>
      <c r="J27" s="21">
        <f t="shared" ref="J27" si="8">K27-H27</f>
        <v>0</v>
      </c>
      <c r="K27" s="190">
        <f>H27*1.23</f>
        <v>0</v>
      </c>
      <c r="L27" s="397">
        <f>G27*1.23</f>
        <v>0</v>
      </c>
    </row>
    <row r="28" spans="1:12" ht="33.75">
      <c r="A28" s="134">
        <v>5</v>
      </c>
      <c r="B28" s="221" t="s">
        <v>301</v>
      </c>
      <c r="C28" s="201"/>
      <c r="D28" s="328"/>
      <c r="E28" s="328" t="s">
        <v>15</v>
      </c>
      <c r="F28" s="328">
        <v>1700</v>
      </c>
      <c r="G28" s="448"/>
      <c r="H28" s="21">
        <f t="shared" si="4"/>
        <v>0</v>
      </c>
      <c r="I28" s="16">
        <v>8</v>
      </c>
      <c r="J28" s="21">
        <f t="shared" si="5"/>
        <v>0</v>
      </c>
      <c r="K28" s="190">
        <f t="shared" si="6"/>
        <v>0</v>
      </c>
      <c r="L28" s="397">
        <f t="shared" si="7"/>
        <v>0</v>
      </c>
    </row>
    <row r="29" spans="1:12" ht="107.25" customHeight="1">
      <c r="A29" s="201">
        <v>6</v>
      </c>
      <c r="B29" s="271" t="s">
        <v>341</v>
      </c>
      <c r="C29" s="201"/>
      <c r="D29" s="328"/>
      <c r="E29" s="328" t="s">
        <v>15</v>
      </c>
      <c r="F29" s="328">
        <v>1100</v>
      </c>
      <c r="G29" s="448"/>
      <c r="H29" s="21">
        <f t="shared" si="4"/>
        <v>0</v>
      </c>
      <c r="I29" s="16">
        <v>8</v>
      </c>
      <c r="J29" s="21">
        <f t="shared" si="5"/>
        <v>0</v>
      </c>
      <c r="K29" s="190">
        <f t="shared" si="6"/>
        <v>0</v>
      </c>
      <c r="L29" s="397">
        <f t="shared" si="7"/>
        <v>0</v>
      </c>
    </row>
    <row r="30" spans="1:12" ht="160.5" customHeight="1">
      <c r="A30" s="134">
        <v>7</v>
      </c>
      <c r="B30" s="271" t="s">
        <v>342</v>
      </c>
      <c r="C30" s="201"/>
      <c r="D30" s="328"/>
      <c r="E30" s="328" t="s">
        <v>15</v>
      </c>
      <c r="F30" s="328">
        <v>2200</v>
      </c>
      <c r="G30" s="448"/>
      <c r="H30" s="21">
        <f t="shared" si="4"/>
        <v>0</v>
      </c>
      <c r="I30" s="16">
        <v>8</v>
      </c>
      <c r="J30" s="21">
        <f t="shared" si="5"/>
        <v>0</v>
      </c>
      <c r="K30" s="190">
        <f t="shared" si="6"/>
        <v>0</v>
      </c>
      <c r="L30" s="397">
        <f t="shared" si="7"/>
        <v>0</v>
      </c>
    </row>
    <row r="31" spans="1:12" ht="33" customHeight="1">
      <c r="A31" s="201">
        <v>8</v>
      </c>
      <c r="B31" s="221" t="s">
        <v>25</v>
      </c>
      <c r="C31" s="201" t="s">
        <v>16</v>
      </c>
      <c r="D31" s="328"/>
      <c r="E31" s="328" t="s">
        <v>15</v>
      </c>
      <c r="F31" s="328">
        <v>40</v>
      </c>
      <c r="G31" s="448"/>
      <c r="H31" s="21">
        <f t="shared" si="4"/>
        <v>0</v>
      </c>
      <c r="I31" s="16">
        <v>8</v>
      </c>
      <c r="J31" s="21">
        <f t="shared" si="5"/>
        <v>0</v>
      </c>
      <c r="K31" s="190">
        <f t="shared" si="6"/>
        <v>0</v>
      </c>
      <c r="L31" s="397">
        <f t="shared" si="7"/>
        <v>0</v>
      </c>
    </row>
    <row r="32" spans="1:12" ht="153" customHeight="1">
      <c r="A32" s="134">
        <v>9</v>
      </c>
      <c r="B32" s="569" t="s">
        <v>721</v>
      </c>
      <c r="C32" s="201"/>
      <c r="D32" s="328"/>
      <c r="E32" s="328" t="s">
        <v>15</v>
      </c>
      <c r="F32" s="328">
        <v>2200</v>
      </c>
      <c r="G32" s="448"/>
      <c r="H32" s="21">
        <f t="shared" si="4"/>
        <v>0</v>
      </c>
      <c r="I32" s="16">
        <v>8</v>
      </c>
      <c r="J32" s="21">
        <f t="shared" si="5"/>
        <v>0</v>
      </c>
      <c r="K32" s="190">
        <f t="shared" si="6"/>
        <v>0</v>
      </c>
      <c r="L32" s="397">
        <f t="shared" si="7"/>
        <v>0</v>
      </c>
    </row>
    <row r="33" spans="1:12" ht="207" customHeight="1">
      <c r="A33" s="201">
        <v>10</v>
      </c>
      <c r="B33" s="271" t="s">
        <v>343</v>
      </c>
      <c r="C33" s="201"/>
      <c r="D33" s="328"/>
      <c r="E33" s="328" t="s">
        <v>21</v>
      </c>
      <c r="F33" s="328">
        <v>7</v>
      </c>
      <c r="G33" s="448"/>
      <c r="H33" s="21">
        <f t="shared" si="4"/>
        <v>0</v>
      </c>
      <c r="I33" s="16">
        <v>8</v>
      </c>
      <c r="J33" s="21">
        <f t="shared" si="5"/>
        <v>0</v>
      </c>
      <c r="K33" s="190">
        <f t="shared" si="6"/>
        <v>0</v>
      </c>
      <c r="L33" s="397">
        <f t="shared" si="7"/>
        <v>0</v>
      </c>
    </row>
    <row r="34" spans="1:12" ht="28.5" customHeight="1">
      <c r="A34" s="134">
        <v>11</v>
      </c>
      <c r="B34" s="221" t="s">
        <v>26</v>
      </c>
      <c r="C34" s="201"/>
      <c r="D34" s="328"/>
      <c r="E34" s="328" t="s">
        <v>15</v>
      </c>
      <c r="F34" s="328">
        <v>90</v>
      </c>
      <c r="G34" s="448"/>
      <c r="H34" s="21">
        <f t="shared" si="4"/>
        <v>0</v>
      </c>
      <c r="I34" s="16">
        <v>8</v>
      </c>
      <c r="J34" s="21">
        <f t="shared" si="5"/>
        <v>0</v>
      </c>
      <c r="K34" s="190">
        <f t="shared" si="6"/>
        <v>0</v>
      </c>
      <c r="L34" s="397">
        <f t="shared" si="7"/>
        <v>0</v>
      </c>
    </row>
    <row r="35" spans="1:12" ht="119.25" customHeight="1">
      <c r="A35" s="201">
        <v>12</v>
      </c>
      <c r="B35" s="271" t="s">
        <v>344</v>
      </c>
      <c r="C35" s="201"/>
      <c r="D35" s="328"/>
      <c r="E35" s="328" t="s">
        <v>15</v>
      </c>
      <c r="F35" s="328">
        <v>800</v>
      </c>
      <c r="G35" s="448"/>
      <c r="H35" s="21">
        <f t="shared" si="4"/>
        <v>0</v>
      </c>
      <c r="I35" s="16">
        <v>8</v>
      </c>
      <c r="J35" s="21">
        <f t="shared" si="5"/>
        <v>0</v>
      </c>
      <c r="K35" s="190">
        <f t="shared" si="6"/>
        <v>0</v>
      </c>
      <c r="L35" s="397">
        <f t="shared" si="7"/>
        <v>0</v>
      </c>
    </row>
    <row r="36" spans="1:12" ht="18.75" customHeight="1">
      <c r="A36" s="134">
        <v>13</v>
      </c>
      <c r="B36" s="221" t="s">
        <v>27</v>
      </c>
      <c r="C36" s="201"/>
      <c r="D36" s="185"/>
      <c r="E36" s="185" t="s">
        <v>9</v>
      </c>
      <c r="F36" s="185">
        <v>700</v>
      </c>
      <c r="G36" s="441"/>
      <c r="H36" s="21">
        <f t="shared" si="4"/>
        <v>0</v>
      </c>
      <c r="I36" s="16">
        <v>8</v>
      </c>
      <c r="J36" s="21">
        <f t="shared" si="5"/>
        <v>0</v>
      </c>
      <c r="K36" s="190">
        <f t="shared" si="6"/>
        <v>0</v>
      </c>
      <c r="L36" s="397">
        <f t="shared" si="7"/>
        <v>0</v>
      </c>
    </row>
    <row r="37" spans="1:12" ht="139.5" customHeight="1">
      <c r="A37" s="584">
        <v>14</v>
      </c>
      <c r="B37" s="570" t="s">
        <v>722</v>
      </c>
      <c r="C37" s="614"/>
      <c r="D37" s="585"/>
      <c r="E37" s="609" t="s">
        <v>9</v>
      </c>
      <c r="F37" s="585">
        <v>100</v>
      </c>
      <c r="G37" s="615"/>
      <c r="H37" s="598">
        <f t="shared" si="4"/>
        <v>0</v>
      </c>
      <c r="I37" s="616">
        <v>8</v>
      </c>
      <c r="J37" s="598">
        <f t="shared" si="5"/>
        <v>0</v>
      </c>
      <c r="K37" s="612">
        <f t="shared" si="6"/>
        <v>0</v>
      </c>
      <c r="L37" s="613">
        <f t="shared" si="7"/>
        <v>0</v>
      </c>
    </row>
    <row r="38" spans="1:12" ht="168.75">
      <c r="A38" s="134">
        <v>15</v>
      </c>
      <c r="B38" s="271" t="s">
        <v>345</v>
      </c>
      <c r="C38" s="223"/>
      <c r="D38" s="328"/>
      <c r="E38" s="185" t="s">
        <v>9</v>
      </c>
      <c r="F38" s="328">
        <v>100</v>
      </c>
      <c r="G38" s="448"/>
      <c r="H38" s="21">
        <f t="shared" si="4"/>
        <v>0</v>
      </c>
      <c r="I38" s="174">
        <v>8</v>
      </c>
      <c r="J38" s="21">
        <f t="shared" si="5"/>
        <v>0</v>
      </c>
      <c r="K38" s="190">
        <f t="shared" si="6"/>
        <v>0</v>
      </c>
      <c r="L38" s="397">
        <f t="shared" si="7"/>
        <v>0</v>
      </c>
    </row>
    <row r="39" spans="1:12" ht="28.5" customHeight="1">
      <c r="A39" s="201">
        <v>16</v>
      </c>
      <c r="B39" s="221" t="s">
        <v>31</v>
      </c>
      <c r="C39" s="223"/>
      <c r="D39" s="328"/>
      <c r="E39" s="185" t="s">
        <v>9</v>
      </c>
      <c r="F39" s="328">
        <v>2</v>
      </c>
      <c r="G39" s="448"/>
      <c r="H39" s="21">
        <f>G39*F39</f>
        <v>0</v>
      </c>
      <c r="I39" s="174">
        <v>23</v>
      </c>
      <c r="J39" s="21">
        <f t="shared" si="5"/>
        <v>0</v>
      </c>
      <c r="K39" s="190">
        <f>H39*1.23</f>
        <v>0</v>
      </c>
      <c r="L39" s="397">
        <f>H39*1.23</f>
        <v>0</v>
      </c>
    </row>
    <row r="40" spans="1:12" ht="22.5">
      <c r="A40" s="134">
        <v>17</v>
      </c>
      <c r="B40" s="222" t="s">
        <v>29</v>
      </c>
      <c r="C40" s="223"/>
      <c r="D40" s="328"/>
      <c r="E40" s="185" t="s">
        <v>9</v>
      </c>
      <c r="F40" s="328">
        <v>60</v>
      </c>
      <c r="G40" s="448"/>
      <c r="H40" s="21">
        <f t="shared" si="4"/>
        <v>0</v>
      </c>
      <c r="I40" s="174">
        <v>8</v>
      </c>
      <c r="J40" s="21">
        <f t="shared" si="5"/>
        <v>0</v>
      </c>
      <c r="K40" s="190">
        <f t="shared" si="6"/>
        <v>0</v>
      </c>
      <c r="L40" s="397">
        <f t="shared" si="7"/>
        <v>0</v>
      </c>
    </row>
    <row r="41" spans="1:12" ht="33.75">
      <c r="A41" s="201">
        <v>18</v>
      </c>
      <c r="B41" s="222" t="s">
        <v>657</v>
      </c>
      <c r="C41" s="223"/>
      <c r="D41" s="328"/>
      <c r="E41" s="185" t="s">
        <v>9</v>
      </c>
      <c r="F41" s="328">
        <v>60</v>
      </c>
      <c r="G41" s="448"/>
      <c r="H41" s="21">
        <f t="shared" si="4"/>
        <v>0</v>
      </c>
      <c r="I41" s="174">
        <v>8</v>
      </c>
      <c r="J41" s="21">
        <f t="shared" si="5"/>
        <v>0</v>
      </c>
      <c r="K41" s="190">
        <f t="shared" si="6"/>
        <v>0</v>
      </c>
      <c r="L41" s="397">
        <f t="shared" si="7"/>
        <v>0</v>
      </c>
    </row>
    <row r="42" spans="1:12" ht="26.25" customHeight="1">
      <c r="A42" s="134">
        <v>19</v>
      </c>
      <c r="B42" s="222" t="s">
        <v>281</v>
      </c>
      <c r="C42" s="223"/>
      <c r="D42" s="328"/>
      <c r="E42" s="185" t="s">
        <v>15</v>
      </c>
      <c r="F42" s="328">
        <v>400</v>
      </c>
      <c r="G42" s="448"/>
      <c r="H42" s="21">
        <f t="shared" si="4"/>
        <v>0</v>
      </c>
      <c r="I42" s="174">
        <v>8</v>
      </c>
      <c r="J42" s="21">
        <f t="shared" si="5"/>
        <v>0</v>
      </c>
      <c r="K42" s="190">
        <f t="shared" si="6"/>
        <v>0</v>
      </c>
      <c r="L42" s="397">
        <f t="shared" si="7"/>
        <v>0</v>
      </c>
    </row>
    <row r="43" spans="1:12" ht="66.75" customHeight="1">
      <c r="A43" s="201">
        <v>20</v>
      </c>
      <c r="B43" s="271" t="s">
        <v>346</v>
      </c>
      <c r="C43" s="223"/>
      <c r="D43" s="328"/>
      <c r="E43" s="185" t="s">
        <v>15</v>
      </c>
      <c r="F43" s="328">
        <v>300</v>
      </c>
      <c r="G43" s="448"/>
      <c r="H43" s="21">
        <f t="shared" si="4"/>
        <v>0</v>
      </c>
      <c r="I43" s="174">
        <v>8</v>
      </c>
      <c r="J43" s="21">
        <f t="shared" si="5"/>
        <v>0</v>
      </c>
      <c r="K43" s="190">
        <f t="shared" si="6"/>
        <v>0</v>
      </c>
      <c r="L43" s="397">
        <f t="shared" si="7"/>
        <v>0</v>
      </c>
    </row>
    <row r="44" spans="1:12" ht="33.75">
      <c r="A44" s="134">
        <v>21</v>
      </c>
      <c r="B44" s="271" t="s">
        <v>700</v>
      </c>
      <c r="C44" s="328" t="s">
        <v>36</v>
      </c>
      <c r="D44" s="185"/>
      <c r="E44" s="328" t="s">
        <v>19</v>
      </c>
      <c r="F44" s="328">
        <v>10</v>
      </c>
      <c r="G44" s="448"/>
      <c r="H44" s="21">
        <f t="shared" si="4"/>
        <v>0</v>
      </c>
      <c r="I44" s="15">
        <v>23</v>
      </c>
      <c r="J44" s="21">
        <f>K44-H44</f>
        <v>0</v>
      </c>
      <c r="K44" s="190">
        <f>H44*1.23</f>
        <v>0</v>
      </c>
      <c r="L44" s="397">
        <f>G44*1.23</f>
        <v>0</v>
      </c>
    </row>
    <row r="45" spans="1:12" ht="45">
      <c r="A45" s="201">
        <v>22</v>
      </c>
      <c r="B45" s="271" t="s">
        <v>347</v>
      </c>
      <c r="C45" s="328"/>
      <c r="D45" s="185"/>
      <c r="E45" s="328" t="s">
        <v>9</v>
      </c>
      <c r="F45" s="328">
        <v>180</v>
      </c>
      <c r="G45" s="448"/>
      <c r="H45" s="21">
        <f t="shared" si="4"/>
        <v>0</v>
      </c>
      <c r="I45" s="15">
        <v>8</v>
      </c>
      <c r="J45" s="21">
        <f t="shared" si="5"/>
        <v>0</v>
      </c>
      <c r="K45" s="190">
        <f t="shared" si="6"/>
        <v>0</v>
      </c>
      <c r="L45" s="397">
        <f t="shared" si="7"/>
        <v>0</v>
      </c>
    </row>
    <row r="46" spans="1:12" ht="34.5" customHeight="1">
      <c r="A46" s="134">
        <v>23</v>
      </c>
      <c r="B46" s="271" t="s">
        <v>348</v>
      </c>
      <c r="C46" s="328"/>
      <c r="D46" s="185"/>
      <c r="E46" s="328" t="s">
        <v>9</v>
      </c>
      <c r="F46" s="328">
        <v>40</v>
      </c>
      <c r="G46" s="448"/>
      <c r="H46" s="21">
        <f t="shared" si="4"/>
        <v>0</v>
      </c>
      <c r="I46" s="15">
        <v>8</v>
      </c>
      <c r="J46" s="21">
        <f t="shared" si="5"/>
        <v>0</v>
      </c>
      <c r="K46" s="190">
        <f t="shared" si="6"/>
        <v>0</v>
      </c>
      <c r="L46" s="397">
        <f t="shared" si="7"/>
        <v>0</v>
      </c>
    </row>
    <row r="47" spans="1:12" ht="34.5" customHeight="1">
      <c r="A47" s="201">
        <v>24</v>
      </c>
      <c r="B47" s="271" t="s">
        <v>349</v>
      </c>
      <c r="C47" s="328"/>
      <c r="D47" s="185"/>
      <c r="E47" s="328" t="s">
        <v>9</v>
      </c>
      <c r="F47" s="328">
        <v>40</v>
      </c>
      <c r="G47" s="448"/>
      <c r="H47" s="21">
        <f t="shared" si="4"/>
        <v>0</v>
      </c>
      <c r="I47" s="15">
        <v>8</v>
      </c>
      <c r="J47" s="21">
        <f t="shared" si="5"/>
        <v>0</v>
      </c>
      <c r="K47" s="190">
        <f t="shared" si="6"/>
        <v>0</v>
      </c>
      <c r="L47" s="397">
        <f t="shared" si="7"/>
        <v>0</v>
      </c>
    </row>
    <row r="48" spans="1:12" ht="33.75" customHeight="1">
      <c r="A48" s="134">
        <v>25</v>
      </c>
      <c r="B48" s="271" t="s">
        <v>350</v>
      </c>
      <c r="C48" s="328"/>
      <c r="D48" s="185"/>
      <c r="E48" s="328" t="s">
        <v>9</v>
      </c>
      <c r="F48" s="328">
        <v>40</v>
      </c>
      <c r="G48" s="448"/>
      <c r="H48" s="21">
        <f t="shared" si="4"/>
        <v>0</v>
      </c>
      <c r="I48" s="15">
        <v>8</v>
      </c>
      <c r="J48" s="21">
        <f t="shared" si="5"/>
        <v>0</v>
      </c>
      <c r="K48" s="190">
        <f t="shared" si="6"/>
        <v>0</v>
      </c>
      <c r="L48" s="397">
        <f t="shared" si="7"/>
        <v>0</v>
      </c>
    </row>
    <row r="49" spans="1:17" ht="143.25" customHeight="1">
      <c r="A49" s="201">
        <v>26</v>
      </c>
      <c r="B49" s="271" t="s">
        <v>351</v>
      </c>
      <c r="C49" s="328"/>
      <c r="D49" s="185"/>
      <c r="E49" s="328" t="s">
        <v>21</v>
      </c>
      <c r="F49" s="328">
        <v>2</v>
      </c>
      <c r="G49" s="448"/>
      <c r="H49" s="21">
        <f t="shared" si="4"/>
        <v>0</v>
      </c>
      <c r="I49" s="15">
        <v>8</v>
      </c>
      <c r="J49" s="21">
        <f t="shared" si="5"/>
        <v>0</v>
      </c>
      <c r="K49" s="190">
        <f t="shared" si="6"/>
        <v>0</v>
      </c>
      <c r="L49" s="397">
        <f t="shared" si="7"/>
        <v>0</v>
      </c>
    </row>
    <row r="50" spans="1:17" ht="191.25">
      <c r="A50" s="134">
        <v>27</v>
      </c>
      <c r="B50" s="271" t="s">
        <v>352</v>
      </c>
      <c r="C50" s="328"/>
      <c r="D50" s="185"/>
      <c r="E50" s="328" t="s">
        <v>15</v>
      </c>
      <c r="F50" s="328">
        <v>200</v>
      </c>
      <c r="G50" s="448"/>
      <c r="H50" s="21">
        <f t="shared" si="4"/>
        <v>0</v>
      </c>
      <c r="I50" s="15">
        <v>8</v>
      </c>
      <c r="J50" s="21">
        <f t="shared" si="5"/>
        <v>0</v>
      </c>
      <c r="K50" s="190">
        <f t="shared" si="6"/>
        <v>0</v>
      </c>
      <c r="L50" s="397">
        <f t="shared" si="7"/>
        <v>0</v>
      </c>
    </row>
    <row r="51" spans="1:17" ht="135">
      <c r="A51" s="201">
        <v>28</v>
      </c>
      <c r="B51" s="271" t="s">
        <v>357</v>
      </c>
      <c r="C51" s="328"/>
      <c r="D51" s="185"/>
      <c r="E51" s="328" t="s">
        <v>15</v>
      </c>
      <c r="F51" s="328">
        <v>100</v>
      </c>
      <c r="G51" s="448"/>
      <c r="H51" s="21">
        <f t="shared" si="4"/>
        <v>0</v>
      </c>
      <c r="I51" s="15">
        <v>8</v>
      </c>
      <c r="J51" s="21">
        <f t="shared" si="5"/>
        <v>0</v>
      </c>
      <c r="K51" s="190">
        <f t="shared" si="6"/>
        <v>0</v>
      </c>
      <c r="L51" s="397">
        <f t="shared" si="7"/>
        <v>0</v>
      </c>
    </row>
    <row r="52" spans="1:17" ht="136.5" customHeight="1">
      <c r="A52" s="134">
        <v>29</v>
      </c>
      <c r="B52" s="271" t="s">
        <v>353</v>
      </c>
      <c r="C52" s="328"/>
      <c r="D52" s="185"/>
      <c r="E52" s="328" t="s">
        <v>15</v>
      </c>
      <c r="F52" s="328">
        <v>100</v>
      </c>
      <c r="G52" s="448"/>
      <c r="H52" s="21">
        <f t="shared" si="4"/>
        <v>0</v>
      </c>
      <c r="I52" s="15">
        <v>8</v>
      </c>
      <c r="J52" s="21">
        <f t="shared" si="5"/>
        <v>0</v>
      </c>
      <c r="K52" s="190">
        <f t="shared" si="6"/>
        <v>0</v>
      </c>
      <c r="L52" s="397">
        <f t="shared" si="7"/>
        <v>0</v>
      </c>
    </row>
    <row r="53" spans="1:17" ht="165" customHeight="1">
      <c r="A53" s="201">
        <v>30</v>
      </c>
      <c r="B53" s="271" t="s">
        <v>354</v>
      </c>
      <c r="C53" s="328"/>
      <c r="D53" s="185"/>
      <c r="E53" s="328" t="s">
        <v>15</v>
      </c>
      <c r="F53" s="328">
        <v>15</v>
      </c>
      <c r="G53" s="448"/>
      <c r="H53" s="190">
        <f t="shared" si="4"/>
        <v>0</v>
      </c>
      <c r="I53" s="199">
        <v>8</v>
      </c>
      <c r="J53" s="190">
        <f t="shared" si="5"/>
        <v>0</v>
      </c>
      <c r="K53" s="190">
        <f t="shared" si="6"/>
        <v>0</v>
      </c>
      <c r="L53" s="194">
        <f t="shared" si="7"/>
        <v>0</v>
      </c>
    </row>
    <row r="54" spans="1:17" ht="130.5" customHeight="1">
      <c r="A54" s="589">
        <v>31</v>
      </c>
      <c r="B54" s="580" t="s">
        <v>705</v>
      </c>
      <c r="C54" s="619" t="s">
        <v>553</v>
      </c>
      <c r="D54" s="619"/>
      <c r="E54" s="619" t="s">
        <v>15</v>
      </c>
      <c r="F54" s="620">
        <v>1200</v>
      </c>
      <c r="G54" s="607"/>
      <c r="H54" s="683">
        <f t="shared" si="4"/>
        <v>0</v>
      </c>
      <c r="I54" s="621">
        <v>8</v>
      </c>
      <c r="J54" s="683">
        <f t="shared" si="5"/>
        <v>0</v>
      </c>
      <c r="K54" s="683">
        <f t="shared" si="6"/>
        <v>0</v>
      </c>
      <c r="L54" s="684">
        <f t="shared" si="7"/>
        <v>0</v>
      </c>
    </row>
    <row r="55" spans="1:17" s="35" customFormat="1" ht="152.25" customHeight="1">
      <c r="A55" s="584">
        <v>32</v>
      </c>
      <c r="B55" s="572" t="s">
        <v>706</v>
      </c>
      <c r="C55" s="609" t="s">
        <v>554</v>
      </c>
      <c r="D55" s="609"/>
      <c r="E55" s="609" t="s">
        <v>15</v>
      </c>
      <c r="F55" s="622">
        <v>1200</v>
      </c>
      <c r="G55" s="610"/>
      <c r="H55" s="685">
        <f t="shared" si="4"/>
        <v>0</v>
      </c>
      <c r="I55" s="617">
        <v>8</v>
      </c>
      <c r="J55" s="685">
        <f t="shared" si="5"/>
        <v>0</v>
      </c>
      <c r="K55" s="685">
        <f t="shared" si="6"/>
        <v>0</v>
      </c>
      <c r="L55" s="684">
        <f t="shared" si="7"/>
        <v>0</v>
      </c>
      <c r="M55" s="1"/>
      <c r="N55" s="1"/>
      <c r="O55" s="1"/>
      <c r="P55" s="1"/>
      <c r="Q55" s="1"/>
    </row>
    <row r="56" spans="1:17" s="35" customFormat="1" ht="138" customHeight="1">
      <c r="A56" s="589">
        <v>33</v>
      </c>
      <c r="B56" s="569" t="s">
        <v>707</v>
      </c>
      <c r="C56" s="609"/>
      <c r="D56" s="609"/>
      <c r="E56" s="609" t="s">
        <v>15</v>
      </c>
      <c r="F56" s="622">
        <v>30000</v>
      </c>
      <c r="G56" s="610"/>
      <c r="H56" s="685">
        <f t="shared" si="4"/>
        <v>0</v>
      </c>
      <c r="I56" s="617">
        <v>8</v>
      </c>
      <c r="J56" s="685">
        <f t="shared" si="5"/>
        <v>0</v>
      </c>
      <c r="K56" s="685">
        <f t="shared" si="6"/>
        <v>0</v>
      </c>
      <c r="L56" s="684">
        <f t="shared" si="7"/>
        <v>0</v>
      </c>
      <c r="M56" s="1"/>
      <c r="N56" s="1"/>
      <c r="O56" s="1"/>
      <c r="P56" s="1"/>
      <c r="Q56" s="1"/>
    </row>
    <row r="57" spans="1:17" s="35" customFormat="1" ht="97.5" customHeight="1">
      <c r="A57" s="201">
        <v>34</v>
      </c>
      <c r="B57" s="222" t="s">
        <v>555</v>
      </c>
      <c r="C57" s="185" t="s">
        <v>556</v>
      </c>
      <c r="D57" s="328"/>
      <c r="E57" s="185" t="s">
        <v>19</v>
      </c>
      <c r="F57" s="184">
        <v>14</v>
      </c>
      <c r="G57" s="441"/>
      <c r="H57" s="423">
        <f t="shared" si="4"/>
        <v>0</v>
      </c>
      <c r="I57" s="203">
        <v>8</v>
      </c>
      <c r="J57" s="423">
        <f t="shared" si="5"/>
        <v>0</v>
      </c>
      <c r="K57" s="423">
        <f t="shared" si="6"/>
        <v>0</v>
      </c>
      <c r="L57" s="415">
        <f t="shared" si="7"/>
        <v>0</v>
      </c>
      <c r="M57" s="1"/>
      <c r="N57" s="1"/>
      <c r="O57" s="1"/>
      <c r="P57" s="1"/>
      <c r="Q57" s="1"/>
    </row>
    <row r="58" spans="1:17" s="35" customFormat="1" ht="49.5" customHeight="1">
      <c r="A58" s="134">
        <v>35</v>
      </c>
      <c r="B58" s="222" t="s">
        <v>557</v>
      </c>
      <c r="C58" s="328"/>
      <c r="D58" s="328"/>
      <c r="E58" s="328" t="s">
        <v>558</v>
      </c>
      <c r="F58" s="199">
        <v>455000</v>
      </c>
      <c r="G58" s="448"/>
      <c r="H58" s="423">
        <f>G58*F58</f>
        <v>0</v>
      </c>
      <c r="I58" s="203">
        <v>8</v>
      </c>
      <c r="J58" s="423">
        <f t="shared" si="5"/>
        <v>0</v>
      </c>
      <c r="K58" s="423">
        <f t="shared" si="6"/>
        <v>0</v>
      </c>
      <c r="L58" s="415">
        <f>G58*1.08</f>
        <v>0</v>
      </c>
      <c r="M58" s="1"/>
      <c r="N58" s="1"/>
      <c r="O58" s="1"/>
      <c r="P58" s="1"/>
      <c r="Q58" s="1"/>
    </row>
    <row r="59" spans="1:17" s="35" customFormat="1" ht="83.25" customHeight="1">
      <c r="A59" s="201">
        <v>36</v>
      </c>
      <c r="B59" s="222" t="s">
        <v>559</v>
      </c>
      <c r="C59" s="328"/>
      <c r="D59" s="185"/>
      <c r="E59" s="328" t="s">
        <v>19</v>
      </c>
      <c r="F59" s="199">
        <v>660</v>
      </c>
      <c r="G59" s="448"/>
      <c r="H59" s="423">
        <f t="shared" ref="H59:H66" si="9">G59*F59</f>
        <v>0</v>
      </c>
      <c r="I59" s="203">
        <v>8</v>
      </c>
      <c r="J59" s="423">
        <f t="shared" si="5"/>
        <v>0</v>
      </c>
      <c r="K59" s="423">
        <f t="shared" si="6"/>
        <v>0</v>
      </c>
      <c r="L59" s="415">
        <f t="shared" ref="L59:L66" si="10">G59*1.08</f>
        <v>0</v>
      </c>
      <c r="M59" s="1"/>
      <c r="N59" s="1"/>
      <c r="O59" s="1"/>
      <c r="P59" s="1"/>
      <c r="Q59" s="1"/>
    </row>
    <row r="60" spans="1:17" s="35" customFormat="1" ht="74.25" customHeight="1">
      <c r="A60" s="589">
        <v>37</v>
      </c>
      <c r="B60" s="618" t="s">
        <v>723</v>
      </c>
      <c r="C60" s="585"/>
      <c r="D60" s="609"/>
      <c r="E60" s="585" t="s">
        <v>19</v>
      </c>
      <c r="F60" s="586">
        <v>1</v>
      </c>
      <c r="G60" s="615"/>
      <c r="H60" s="685">
        <f t="shared" si="9"/>
        <v>0</v>
      </c>
      <c r="I60" s="617">
        <v>8</v>
      </c>
      <c r="J60" s="685">
        <f t="shared" si="5"/>
        <v>0</v>
      </c>
      <c r="K60" s="685">
        <f t="shared" si="6"/>
        <v>0</v>
      </c>
      <c r="L60" s="684">
        <f t="shared" si="10"/>
        <v>0</v>
      </c>
      <c r="M60" s="1"/>
      <c r="N60" s="1"/>
      <c r="O60" s="1"/>
      <c r="P60" s="1"/>
      <c r="Q60" s="1"/>
    </row>
    <row r="61" spans="1:17" s="35" customFormat="1" ht="71.25" customHeight="1">
      <c r="A61" s="201">
        <v>38</v>
      </c>
      <c r="B61" s="271" t="s">
        <v>560</v>
      </c>
      <c r="C61" s="185"/>
      <c r="D61" s="185"/>
      <c r="E61" s="328" t="s">
        <v>15</v>
      </c>
      <c r="F61" s="184">
        <v>300</v>
      </c>
      <c r="G61" s="441"/>
      <c r="H61" s="423">
        <f t="shared" si="9"/>
        <v>0</v>
      </c>
      <c r="I61" s="203">
        <v>8</v>
      </c>
      <c r="J61" s="423">
        <f t="shared" si="5"/>
        <v>0</v>
      </c>
      <c r="K61" s="423">
        <f t="shared" si="6"/>
        <v>0</v>
      </c>
      <c r="L61" s="415">
        <f t="shared" si="10"/>
        <v>0</v>
      </c>
      <c r="M61" s="1"/>
      <c r="N61" s="1"/>
      <c r="O61" s="1"/>
      <c r="P61" s="1"/>
      <c r="Q61" s="1"/>
    </row>
    <row r="62" spans="1:17" s="35" customFormat="1" ht="171" customHeight="1">
      <c r="A62" s="134">
        <v>39</v>
      </c>
      <c r="B62" s="335" t="s">
        <v>561</v>
      </c>
      <c r="C62" s="185">
        <v>10</v>
      </c>
      <c r="D62" s="185"/>
      <c r="E62" s="185" t="s">
        <v>19</v>
      </c>
      <c r="F62" s="184">
        <v>4</v>
      </c>
      <c r="G62" s="449"/>
      <c r="H62" s="423">
        <f t="shared" si="9"/>
        <v>0</v>
      </c>
      <c r="I62" s="203">
        <v>8</v>
      </c>
      <c r="J62" s="423">
        <f t="shared" si="5"/>
        <v>0</v>
      </c>
      <c r="K62" s="423">
        <f t="shared" si="6"/>
        <v>0</v>
      </c>
      <c r="L62" s="415">
        <f t="shared" si="10"/>
        <v>0</v>
      </c>
      <c r="M62" s="1"/>
      <c r="N62" s="1"/>
      <c r="O62" s="1"/>
      <c r="P62" s="1"/>
      <c r="Q62" s="1"/>
    </row>
    <row r="63" spans="1:17" s="35" customFormat="1" ht="24" customHeight="1">
      <c r="A63" s="201">
        <v>40</v>
      </c>
      <c r="B63" s="212" t="s">
        <v>562</v>
      </c>
      <c r="C63" s="185">
        <v>11</v>
      </c>
      <c r="D63" s="185"/>
      <c r="E63" s="185" t="s">
        <v>19</v>
      </c>
      <c r="F63" s="184">
        <v>108</v>
      </c>
      <c r="G63" s="449"/>
      <c r="H63" s="423">
        <f t="shared" si="9"/>
        <v>0</v>
      </c>
      <c r="I63" s="203">
        <v>8</v>
      </c>
      <c r="J63" s="423">
        <f t="shared" si="5"/>
        <v>0</v>
      </c>
      <c r="K63" s="423">
        <f t="shared" si="6"/>
        <v>0</v>
      </c>
      <c r="L63" s="415">
        <f t="shared" si="10"/>
        <v>0</v>
      </c>
      <c r="M63" s="1"/>
      <c r="N63" s="1"/>
      <c r="O63" s="1"/>
      <c r="P63" s="1"/>
      <c r="Q63" s="1"/>
    </row>
    <row r="64" spans="1:17" s="35" customFormat="1" ht="26.25" customHeight="1">
      <c r="A64" s="134">
        <v>41</v>
      </c>
      <c r="B64" s="212" t="s">
        <v>562</v>
      </c>
      <c r="C64" s="185">
        <v>15</v>
      </c>
      <c r="D64" s="185"/>
      <c r="E64" s="185" t="s">
        <v>19</v>
      </c>
      <c r="F64" s="184">
        <v>26</v>
      </c>
      <c r="G64" s="449"/>
      <c r="H64" s="423">
        <f t="shared" si="9"/>
        <v>0</v>
      </c>
      <c r="I64" s="203">
        <v>8</v>
      </c>
      <c r="J64" s="423">
        <f t="shared" si="5"/>
        <v>0</v>
      </c>
      <c r="K64" s="423">
        <f t="shared" si="6"/>
        <v>0</v>
      </c>
      <c r="L64" s="415">
        <f t="shared" si="10"/>
        <v>0</v>
      </c>
      <c r="M64" s="1"/>
      <c r="N64" s="1"/>
      <c r="O64" s="1"/>
      <c r="P64" s="1"/>
      <c r="Q64" s="1"/>
    </row>
    <row r="65" spans="1:17" s="35" customFormat="1" ht="27" customHeight="1">
      <c r="A65" s="201">
        <v>42</v>
      </c>
      <c r="B65" s="212" t="s">
        <v>562</v>
      </c>
      <c r="C65" s="185">
        <v>20</v>
      </c>
      <c r="D65" s="185"/>
      <c r="E65" s="185" t="s">
        <v>19</v>
      </c>
      <c r="F65" s="184">
        <v>28</v>
      </c>
      <c r="G65" s="449"/>
      <c r="H65" s="423">
        <f t="shared" si="9"/>
        <v>0</v>
      </c>
      <c r="I65" s="203">
        <v>8</v>
      </c>
      <c r="J65" s="423">
        <f t="shared" si="5"/>
        <v>0</v>
      </c>
      <c r="K65" s="423">
        <f t="shared" si="6"/>
        <v>0</v>
      </c>
      <c r="L65" s="415">
        <f t="shared" si="10"/>
        <v>0</v>
      </c>
      <c r="M65" s="1"/>
      <c r="N65" s="1"/>
      <c r="O65" s="1"/>
      <c r="P65" s="1"/>
      <c r="Q65" s="1"/>
    </row>
    <row r="66" spans="1:17" s="35" customFormat="1" ht="27.75" customHeight="1" thickBot="1">
      <c r="A66" s="134">
        <v>43</v>
      </c>
      <c r="B66" s="212" t="s">
        <v>562</v>
      </c>
      <c r="C66" s="185">
        <v>22</v>
      </c>
      <c r="D66" s="185"/>
      <c r="E66" s="185" t="s">
        <v>19</v>
      </c>
      <c r="F66" s="184">
        <v>4</v>
      </c>
      <c r="G66" s="449"/>
      <c r="H66" s="439">
        <f t="shared" si="9"/>
        <v>0</v>
      </c>
      <c r="I66" s="203">
        <v>8</v>
      </c>
      <c r="J66" s="439">
        <f t="shared" si="5"/>
        <v>0</v>
      </c>
      <c r="K66" s="439">
        <f t="shared" si="6"/>
        <v>0</v>
      </c>
      <c r="L66" s="415">
        <f t="shared" si="10"/>
        <v>0</v>
      </c>
      <c r="M66" s="1"/>
      <c r="N66" s="1"/>
      <c r="O66" s="1"/>
      <c r="P66" s="1"/>
      <c r="Q66" s="1"/>
    </row>
    <row r="67" spans="1:17" s="35" customFormat="1" ht="27.75" customHeight="1" thickBot="1">
      <c r="A67" s="185"/>
      <c r="B67" s="647" t="s">
        <v>10</v>
      </c>
      <c r="C67" s="648"/>
      <c r="D67" s="648"/>
      <c r="E67" s="648"/>
      <c r="F67" s="648"/>
      <c r="G67" s="649"/>
      <c r="H67" s="497">
        <f>SUM(H24:H66)</f>
        <v>0</v>
      </c>
      <c r="I67" s="498"/>
      <c r="J67" s="497">
        <f t="shared" si="5"/>
        <v>0</v>
      </c>
      <c r="K67" s="497">
        <f t="shared" si="6"/>
        <v>0</v>
      </c>
      <c r="L67" s="392"/>
      <c r="M67" s="1"/>
      <c r="N67" s="1"/>
      <c r="O67" s="1"/>
      <c r="P67" s="1"/>
      <c r="Q67" s="1"/>
    </row>
    <row r="68" spans="1:17" ht="24" customHeight="1">
      <c r="A68" s="243"/>
      <c r="B68" s="676" t="s">
        <v>355</v>
      </c>
      <c r="C68" s="677"/>
      <c r="D68" s="677"/>
      <c r="E68" s="677"/>
      <c r="F68" s="677"/>
      <c r="G68" s="677"/>
      <c r="H68" s="677"/>
      <c r="I68" s="677"/>
      <c r="J68" s="677"/>
      <c r="K68" s="677"/>
      <c r="L68" s="678"/>
    </row>
    <row r="69" spans="1:17" ht="45" customHeight="1">
      <c r="A69" s="73"/>
      <c r="B69" s="670" t="s">
        <v>734</v>
      </c>
      <c r="C69" s="671"/>
      <c r="D69" s="671"/>
      <c r="E69" s="671"/>
      <c r="F69" s="671"/>
      <c r="G69" s="671"/>
      <c r="H69" s="671"/>
      <c r="I69" s="671"/>
      <c r="J69" s="671"/>
      <c r="K69" s="671"/>
      <c r="L69" s="672"/>
    </row>
    <row r="70" spans="1:17" ht="51.75" customHeight="1">
      <c r="A70" s="136"/>
      <c r="B70" s="670" t="s">
        <v>356</v>
      </c>
      <c r="C70" s="671"/>
      <c r="D70" s="671"/>
      <c r="E70" s="671"/>
      <c r="F70" s="671"/>
      <c r="G70" s="671"/>
      <c r="H70" s="671"/>
      <c r="I70" s="671"/>
      <c r="J70" s="671"/>
      <c r="K70" s="671"/>
      <c r="L70" s="672"/>
    </row>
    <row r="71" spans="1:17" s="35" customFormat="1" ht="19.5" customHeight="1">
      <c r="A71" s="221"/>
      <c r="B71" s="680" t="s">
        <v>733</v>
      </c>
      <c r="C71" s="681"/>
      <c r="D71" s="681"/>
      <c r="E71" s="681"/>
      <c r="F71" s="681"/>
      <c r="G71" s="681"/>
      <c r="H71" s="681"/>
      <c r="I71" s="681"/>
      <c r="J71" s="681"/>
      <c r="K71" s="681"/>
      <c r="L71" s="682"/>
      <c r="M71" s="1"/>
      <c r="N71" s="1"/>
      <c r="O71" s="1"/>
      <c r="P71" s="1"/>
      <c r="Q71" s="1"/>
    </row>
    <row r="72" spans="1:17" ht="15.75" customHeight="1">
      <c r="A72" s="225"/>
      <c r="B72" s="224" t="s">
        <v>373</v>
      </c>
      <c r="C72" s="204"/>
      <c r="D72" s="244"/>
      <c r="E72" s="204"/>
      <c r="F72" s="328"/>
      <c r="G72" s="448"/>
      <c r="H72" s="338"/>
      <c r="I72" s="338"/>
      <c r="J72" s="338"/>
      <c r="K72" s="338"/>
      <c r="L72" s="398"/>
    </row>
    <row r="73" spans="1:17" ht="15.75" thickBot="1">
      <c r="A73" s="172"/>
      <c r="B73" s="339"/>
      <c r="C73" s="339"/>
      <c r="D73" s="339"/>
      <c r="E73" s="339"/>
      <c r="F73" s="339"/>
      <c r="G73" s="451"/>
      <c r="H73" s="339"/>
      <c r="I73" s="339"/>
      <c r="J73" s="339"/>
      <c r="K73" s="339"/>
      <c r="L73" s="399"/>
    </row>
    <row r="74" spans="1:17" ht="34.5" thickBot="1">
      <c r="A74" s="83" t="s">
        <v>0</v>
      </c>
      <c r="B74" s="83" t="s">
        <v>1</v>
      </c>
      <c r="C74" s="62" t="s">
        <v>32</v>
      </c>
      <c r="D74" s="10" t="s">
        <v>3</v>
      </c>
      <c r="E74" s="83" t="s">
        <v>4</v>
      </c>
      <c r="F74" s="100" t="s">
        <v>33</v>
      </c>
      <c r="G74" s="452" t="s">
        <v>304</v>
      </c>
      <c r="H74" s="83" t="s">
        <v>7</v>
      </c>
      <c r="I74" s="62" t="s">
        <v>6</v>
      </c>
      <c r="J74" s="100" t="s">
        <v>8</v>
      </c>
      <c r="K74" s="83" t="s">
        <v>14</v>
      </c>
      <c r="L74" s="53" t="s">
        <v>13</v>
      </c>
    </row>
    <row r="75" spans="1:17" ht="396" customHeight="1">
      <c r="A75" s="326">
        <v>1</v>
      </c>
      <c r="B75" s="340" t="s">
        <v>366</v>
      </c>
      <c r="C75" s="18" t="s">
        <v>367</v>
      </c>
      <c r="D75" s="130"/>
      <c r="E75" s="326" t="s">
        <v>35</v>
      </c>
      <c r="F75" s="56">
        <v>23000</v>
      </c>
      <c r="G75" s="444"/>
      <c r="H75" s="21">
        <f>G75*F75</f>
        <v>0</v>
      </c>
      <c r="I75" s="56">
        <v>8</v>
      </c>
      <c r="J75" s="21">
        <f>K75-H75</f>
        <v>0</v>
      </c>
      <c r="K75" s="22">
        <f>H75*1.08</f>
        <v>0</v>
      </c>
      <c r="L75" s="21">
        <f>G75*1.08</f>
        <v>0</v>
      </c>
    </row>
    <row r="76" spans="1:17" ht="360.75" thickBot="1">
      <c r="A76" s="70">
        <v>2</v>
      </c>
      <c r="B76" s="416" t="s">
        <v>369</v>
      </c>
      <c r="C76" s="179" t="s">
        <v>34</v>
      </c>
      <c r="D76" s="9"/>
      <c r="E76" s="173" t="s">
        <v>35</v>
      </c>
      <c r="F76" s="5">
        <v>800</v>
      </c>
      <c r="G76" s="453"/>
      <c r="H76" s="21">
        <f>G76*F76</f>
        <v>0</v>
      </c>
      <c r="I76" s="56">
        <v>8</v>
      </c>
      <c r="J76" s="21">
        <f>K76-H76</f>
        <v>0</v>
      </c>
      <c r="K76" s="22">
        <f>H76*1.08</f>
        <v>0</v>
      </c>
      <c r="L76" s="21">
        <f>G76*1.08</f>
        <v>0</v>
      </c>
    </row>
    <row r="77" spans="1:17" ht="15.75" thickBot="1">
      <c r="A77" s="216"/>
      <c r="B77" s="650" t="s">
        <v>10</v>
      </c>
      <c r="C77" s="651"/>
      <c r="D77" s="651"/>
      <c r="E77" s="651"/>
      <c r="F77" s="651"/>
      <c r="G77" s="652"/>
      <c r="H77" s="495">
        <f>SUM(H75:H76)</f>
        <v>0</v>
      </c>
      <c r="I77" s="499"/>
      <c r="J77" s="495">
        <f>SUM(J75:J76)</f>
        <v>0</v>
      </c>
      <c r="K77" s="495">
        <f>SUM(K75:K76)</f>
        <v>0</v>
      </c>
      <c r="L77" s="226"/>
    </row>
    <row r="78" spans="1:17" ht="30" customHeight="1">
      <c r="A78" s="71"/>
      <c r="B78" s="686" t="s">
        <v>368</v>
      </c>
      <c r="C78" s="687"/>
      <c r="D78" s="687"/>
      <c r="E78" s="687"/>
      <c r="F78" s="687"/>
      <c r="G78" s="687"/>
      <c r="H78" s="687"/>
      <c r="I78" s="687"/>
      <c r="J78" s="687"/>
      <c r="K78" s="687"/>
      <c r="L78" s="688"/>
    </row>
    <row r="79" spans="1:17">
      <c r="A79" s="341"/>
      <c r="B79" s="342" t="s">
        <v>644</v>
      </c>
      <c r="C79" s="343"/>
      <c r="D79" s="216"/>
      <c r="H79" s="21"/>
      <c r="J79" s="21"/>
      <c r="K79" s="50"/>
      <c r="L79" s="397"/>
    </row>
    <row r="80" spans="1:17" ht="15.75" thickBot="1">
      <c r="A80" s="39"/>
      <c r="B80" s="64"/>
      <c r="C80" s="39"/>
      <c r="D80" s="40"/>
      <c r="E80" s="39"/>
      <c r="F80" s="40"/>
      <c r="G80" s="455"/>
      <c r="H80" s="41"/>
      <c r="I80" s="137"/>
      <c r="J80" s="41"/>
      <c r="K80" s="67"/>
      <c r="L80" s="194"/>
    </row>
    <row r="81" spans="1:17" ht="34.5" thickBot="1">
      <c r="A81" s="53" t="s">
        <v>11</v>
      </c>
      <c r="B81" s="10" t="s">
        <v>1</v>
      </c>
      <c r="C81" s="10" t="s">
        <v>32</v>
      </c>
      <c r="D81" s="10" t="s">
        <v>3</v>
      </c>
      <c r="E81" s="10" t="s">
        <v>4</v>
      </c>
      <c r="F81" s="43" t="s">
        <v>5</v>
      </c>
      <c r="G81" s="443" t="s">
        <v>24</v>
      </c>
      <c r="H81" s="10" t="s">
        <v>23</v>
      </c>
      <c r="I81" s="10" t="s">
        <v>12</v>
      </c>
      <c r="J81" s="44" t="s">
        <v>8</v>
      </c>
      <c r="K81" s="44" t="s">
        <v>14</v>
      </c>
      <c r="L81" s="10" t="s">
        <v>13</v>
      </c>
    </row>
    <row r="82" spans="1:17" ht="255" customHeight="1" thickBot="1">
      <c r="A82" s="326">
        <v>1</v>
      </c>
      <c r="B82" s="418" t="s">
        <v>650</v>
      </c>
      <c r="C82" s="326"/>
      <c r="D82" s="79"/>
      <c r="E82" s="326" t="s">
        <v>15</v>
      </c>
      <c r="F82" s="326">
        <v>80</v>
      </c>
      <c r="G82" s="444"/>
      <c r="H82" s="21">
        <f>G82*F82</f>
        <v>0</v>
      </c>
      <c r="I82" s="20">
        <v>8</v>
      </c>
      <c r="J82" s="21">
        <f>K82-H82</f>
        <v>0</v>
      </c>
      <c r="K82" s="22">
        <f>H82*1.08</f>
        <v>0</v>
      </c>
      <c r="L82" s="21">
        <f>G82*1.08</f>
        <v>0</v>
      </c>
    </row>
    <row r="83" spans="1:17" ht="274.5" customHeight="1" thickBot="1">
      <c r="A83" s="173">
        <v>2</v>
      </c>
      <c r="B83" s="417" t="s">
        <v>651</v>
      </c>
      <c r="C83" s="173"/>
      <c r="D83" s="79"/>
      <c r="E83" s="173" t="s">
        <v>15</v>
      </c>
      <c r="F83" s="173">
        <v>160</v>
      </c>
      <c r="G83" s="454"/>
      <c r="H83" s="21">
        <f t="shared" ref="H83:H84" si="11">G83*F83</f>
        <v>0</v>
      </c>
      <c r="I83" s="6">
        <v>8</v>
      </c>
      <c r="J83" s="21">
        <f t="shared" ref="J83:J84" si="12">K83-H83</f>
        <v>0</v>
      </c>
      <c r="K83" s="22">
        <f t="shared" ref="K83:K84" si="13">H83*1.08</f>
        <v>0</v>
      </c>
      <c r="L83" s="21">
        <f t="shared" ref="L83:L84" si="14">G83*1.08</f>
        <v>0</v>
      </c>
    </row>
    <row r="84" spans="1:17" ht="79.5" thickBot="1">
      <c r="A84" s="173">
        <v>3</v>
      </c>
      <c r="B84" s="4" t="s">
        <v>282</v>
      </c>
      <c r="C84" s="173"/>
      <c r="D84" s="79"/>
      <c r="E84" s="173" t="s">
        <v>15</v>
      </c>
      <c r="F84" s="173">
        <v>20</v>
      </c>
      <c r="G84" s="454"/>
      <c r="H84" s="21">
        <f t="shared" si="11"/>
        <v>0</v>
      </c>
      <c r="I84" s="6">
        <v>8</v>
      </c>
      <c r="J84" s="21">
        <f t="shared" si="12"/>
        <v>0</v>
      </c>
      <c r="K84" s="22">
        <f t="shared" si="13"/>
        <v>0</v>
      </c>
      <c r="L84" s="21">
        <f t="shared" si="14"/>
        <v>0</v>
      </c>
    </row>
    <row r="85" spans="1:17" ht="15.75" thickBot="1">
      <c r="A85" s="24"/>
      <c r="B85" s="647" t="s">
        <v>10</v>
      </c>
      <c r="C85" s="648"/>
      <c r="D85" s="648"/>
      <c r="E85" s="648"/>
      <c r="F85" s="648"/>
      <c r="G85" s="649"/>
      <c r="H85" s="500">
        <f>SUM(H82:H84)</f>
        <v>0</v>
      </c>
      <c r="I85" s="501"/>
      <c r="J85" s="500">
        <f>SUM(J82:J84)</f>
        <v>0</v>
      </c>
      <c r="K85" s="500">
        <f>SUM(K82:K84)</f>
        <v>0</v>
      </c>
      <c r="L85" s="396"/>
    </row>
    <row r="86" spans="1:17" s="35" customFormat="1">
      <c r="A86" s="24"/>
      <c r="B86" s="55"/>
      <c r="C86" s="24"/>
      <c r="D86" s="213"/>
      <c r="E86" s="213"/>
      <c r="F86" s="213"/>
      <c r="G86" s="445"/>
      <c r="H86" s="228"/>
      <c r="I86" s="213"/>
      <c r="J86" s="31"/>
      <c r="K86" s="219"/>
      <c r="L86" s="213"/>
      <c r="M86" s="1"/>
      <c r="N86" s="1"/>
      <c r="O86" s="1"/>
      <c r="P86" s="1"/>
      <c r="Q86" s="1"/>
    </row>
    <row r="87" spans="1:17">
      <c r="A87" s="74"/>
      <c r="B87" s="115" t="s">
        <v>662</v>
      </c>
      <c r="D87" s="216"/>
      <c r="F87" s="149"/>
      <c r="G87" s="460"/>
    </row>
    <row r="88" spans="1:17" ht="15.75" thickBot="1">
      <c r="A88" s="74"/>
      <c r="B88" s="23"/>
      <c r="D88" s="216"/>
      <c r="F88" s="149"/>
      <c r="G88" s="460"/>
    </row>
    <row r="89" spans="1:17" ht="34.5" thickBot="1">
      <c r="A89" s="86" t="s">
        <v>0</v>
      </c>
      <c r="B89" s="87" t="s">
        <v>1</v>
      </c>
      <c r="C89" s="215" t="s">
        <v>2</v>
      </c>
      <c r="D89" s="215" t="s">
        <v>3</v>
      </c>
      <c r="E89" s="215" t="s">
        <v>4</v>
      </c>
      <c r="F89" s="215" t="s">
        <v>33</v>
      </c>
      <c r="G89" s="443" t="s">
        <v>24</v>
      </c>
      <c r="H89" s="215" t="s">
        <v>7</v>
      </c>
      <c r="I89" s="215" t="s">
        <v>6</v>
      </c>
      <c r="J89" s="87" t="s">
        <v>8</v>
      </c>
      <c r="K89" s="87" t="s">
        <v>14</v>
      </c>
      <c r="L89" s="400" t="s">
        <v>13</v>
      </c>
    </row>
    <row r="90" spans="1:17" ht="22.5">
      <c r="A90" s="51">
        <v>1</v>
      </c>
      <c r="B90" s="88" t="s">
        <v>38</v>
      </c>
      <c r="C90" s="173"/>
      <c r="E90" s="173" t="s">
        <v>9</v>
      </c>
      <c r="F90" s="173">
        <v>14</v>
      </c>
      <c r="G90" s="454"/>
      <c r="H90" s="7">
        <f>G90*F90</f>
        <v>0</v>
      </c>
      <c r="I90" s="6">
        <v>8</v>
      </c>
      <c r="J90" s="29">
        <f>K90-H90</f>
        <v>0</v>
      </c>
      <c r="K90" s="29">
        <f>H90*1.08</f>
        <v>0</v>
      </c>
      <c r="L90" s="401">
        <f>G90*1.08</f>
        <v>0</v>
      </c>
    </row>
    <row r="91" spans="1:17" ht="22.5">
      <c r="A91" s="51">
        <v>2</v>
      </c>
      <c r="B91" s="89" t="s">
        <v>39</v>
      </c>
      <c r="C91" s="173"/>
      <c r="E91" s="173" t="s">
        <v>9</v>
      </c>
      <c r="F91" s="173">
        <v>60</v>
      </c>
      <c r="G91" s="454"/>
      <c r="H91" s="7">
        <f t="shared" ref="H91:H125" si="15">G91*F91</f>
        <v>0</v>
      </c>
      <c r="I91" s="6">
        <v>8</v>
      </c>
      <c r="J91" s="29">
        <f t="shared" ref="J91:J125" si="16">K91-H91</f>
        <v>0</v>
      </c>
      <c r="K91" s="29">
        <f t="shared" ref="K91:K125" si="17">H91*1.08</f>
        <v>0</v>
      </c>
      <c r="L91" s="401">
        <f t="shared" ref="L91:L125" si="18">G91*1.08</f>
        <v>0</v>
      </c>
    </row>
    <row r="92" spans="1:17" ht="67.5">
      <c r="A92" s="51">
        <v>3</v>
      </c>
      <c r="B92" s="344" t="s">
        <v>374</v>
      </c>
      <c r="C92" s="173"/>
      <c r="E92" s="173" t="s">
        <v>9</v>
      </c>
      <c r="F92" s="173">
        <v>1</v>
      </c>
      <c r="G92" s="454"/>
      <c r="H92" s="7">
        <f>G92*F92</f>
        <v>0</v>
      </c>
      <c r="I92" s="6">
        <v>8</v>
      </c>
      <c r="J92" s="29">
        <f t="shared" si="16"/>
        <v>0</v>
      </c>
      <c r="K92" s="29">
        <f t="shared" si="17"/>
        <v>0</v>
      </c>
      <c r="L92" s="401">
        <f t="shared" si="18"/>
        <v>0</v>
      </c>
    </row>
    <row r="93" spans="1:17" ht="22.5">
      <c r="A93" s="51">
        <v>4</v>
      </c>
      <c r="B93" s="88" t="s">
        <v>40</v>
      </c>
      <c r="C93" s="173"/>
      <c r="E93" s="173" t="s">
        <v>9</v>
      </c>
      <c r="F93" s="173">
        <v>40</v>
      </c>
      <c r="G93" s="454"/>
      <c r="H93" s="7">
        <f t="shared" si="15"/>
        <v>0</v>
      </c>
      <c r="I93" s="6">
        <v>8</v>
      </c>
      <c r="J93" s="29">
        <f t="shared" si="16"/>
        <v>0</v>
      </c>
      <c r="K93" s="29">
        <f t="shared" si="17"/>
        <v>0</v>
      </c>
      <c r="L93" s="401">
        <f t="shared" si="18"/>
        <v>0</v>
      </c>
    </row>
    <row r="94" spans="1:17" ht="22.5">
      <c r="A94" s="51">
        <v>5</v>
      </c>
      <c r="B94" s="90" t="s">
        <v>295</v>
      </c>
      <c r="C94" s="173" t="s">
        <v>41</v>
      </c>
      <c r="D94" s="173"/>
      <c r="E94" s="173" t="s">
        <v>9</v>
      </c>
      <c r="F94" s="173">
        <v>2</v>
      </c>
      <c r="G94" s="454"/>
      <c r="H94" s="7">
        <f t="shared" si="15"/>
        <v>0</v>
      </c>
      <c r="I94" s="6">
        <v>8</v>
      </c>
      <c r="J94" s="29">
        <f t="shared" si="16"/>
        <v>0</v>
      </c>
      <c r="K94" s="29">
        <f t="shared" si="17"/>
        <v>0</v>
      </c>
      <c r="L94" s="401">
        <f t="shared" si="18"/>
        <v>0</v>
      </c>
    </row>
    <row r="95" spans="1:17" ht="45">
      <c r="A95" s="51">
        <v>6</v>
      </c>
      <c r="B95" s="345" t="s">
        <v>375</v>
      </c>
      <c r="C95" s="173" t="s">
        <v>42</v>
      </c>
      <c r="D95" s="173"/>
      <c r="E95" s="173" t="s">
        <v>9</v>
      </c>
      <c r="F95" s="173">
        <v>8</v>
      </c>
      <c r="G95" s="454"/>
      <c r="H95" s="7">
        <f t="shared" si="15"/>
        <v>0</v>
      </c>
      <c r="I95" s="6">
        <v>8</v>
      </c>
      <c r="J95" s="29">
        <f t="shared" si="16"/>
        <v>0</v>
      </c>
      <c r="K95" s="29">
        <f t="shared" si="17"/>
        <v>0</v>
      </c>
      <c r="L95" s="401">
        <f t="shared" si="18"/>
        <v>0</v>
      </c>
    </row>
    <row r="96" spans="1:17" ht="45">
      <c r="A96" s="51">
        <v>7</v>
      </c>
      <c r="B96" s="345" t="s">
        <v>375</v>
      </c>
      <c r="C96" s="173" t="s">
        <v>43</v>
      </c>
      <c r="D96" s="173"/>
      <c r="E96" s="173" t="s">
        <v>9</v>
      </c>
      <c r="F96" s="173">
        <v>8</v>
      </c>
      <c r="G96" s="454"/>
      <c r="H96" s="7">
        <f t="shared" si="15"/>
        <v>0</v>
      </c>
      <c r="I96" s="6">
        <v>8</v>
      </c>
      <c r="J96" s="29">
        <f t="shared" si="16"/>
        <v>0</v>
      </c>
      <c r="K96" s="29">
        <f t="shared" si="17"/>
        <v>0</v>
      </c>
      <c r="L96" s="401">
        <f t="shared" si="18"/>
        <v>0</v>
      </c>
    </row>
    <row r="97" spans="1:16" ht="45">
      <c r="A97" s="51">
        <v>8</v>
      </c>
      <c r="B97" s="345" t="s">
        <v>375</v>
      </c>
      <c r="C97" s="173" t="s">
        <v>44</v>
      </c>
      <c r="D97" s="173"/>
      <c r="E97" s="173" t="s">
        <v>9</v>
      </c>
      <c r="F97" s="173">
        <v>2</v>
      </c>
      <c r="G97" s="454"/>
      <c r="H97" s="7">
        <f t="shared" si="15"/>
        <v>0</v>
      </c>
      <c r="I97" s="6">
        <v>8</v>
      </c>
      <c r="J97" s="29">
        <f t="shared" si="16"/>
        <v>0</v>
      </c>
      <c r="K97" s="29">
        <f t="shared" si="17"/>
        <v>0</v>
      </c>
      <c r="L97" s="401">
        <f t="shared" si="18"/>
        <v>0</v>
      </c>
    </row>
    <row r="98" spans="1:16">
      <c r="A98" s="51">
        <v>9</v>
      </c>
      <c r="B98" s="90" t="s">
        <v>45</v>
      </c>
      <c r="C98" s="173"/>
      <c r="D98" s="173"/>
      <c r="E98" s="173" t="s">
        <v>19</v>
      </c>
      <c r="F98" s="173">
        <v>90</v>
      </c>
      <c r="G98" s="454"/>
      <c r="H98" s="7">
        <f t="shared" si="15"/>
        <v>0</v>
      </c>
      <c r="I98" s="6">
        <v>8</v>
      </c>
      <c r="J98" s="29">
        <f t="shared" si="16"/>
        <v>0</v>
      </c>
      <c r="K98" s="29">
        <f t="shared" si="17"/>
        <v>0</v>
      </c>
      <c r="L98" s="401">
        <f t="shared" si="18"/>
        <v>0</v>
      </c>
    </row>
    <row r="99" spans="1:16">
      <c r="A99" s="51">
        <v>10</v>
      </c>
      <c r="B99" s="90" t="s">
        <v>46</v>
      </c>
      <c r="C99" s="173" t="s">
        <v>47</v>
      </c>
      <c r="D99" s="173"/>
      <c r="E99" s="173" t="s">
        <v>9</v>
      </c>
      <c r="F99" s="173">
        <v>100</v>
      </c>
      <c r="G99" s="454"/>
      <c r="H99" s="7">
        <f t="shared" si="15"/>
        <v>0</v>
      </c>
      <c r="I99" s="6">
        <v>8</v>
      </c>
      <c r="J99" s="29">
        <f t="shared" si="16"/>
        <v>0</v>
      </c>
      <c r="K99" s="29">
        <f t="shared" si="17"/>
        <v>0</v>
      </c>
      <c r="L99" s="401">
        <f t="shared" si="18"/>
        <v>0</v>
      </c>
    </row>
    <row r="100" spans="1:16">
      <c r="A100" s="51">
        <v>11</v>
      </c>
      <c r="B100" s="90" t="s">
        <v>46</v>
      </c>
      <c r="C100" s="173" t="s">
        <v>48</v>
      </c>
      <c r="D100" s="173"/>
      <c r="E100" s="173" t="s">
        <v>9</v>
      </c>
      <c r="F100" s="173">
        <v>100</v>
      </c>
      <c r="G100" s="454"/>
      <c r="H100" s="7">
        <f t="shared" si="15"/>
        <v>0</v>
      </c>
      <c r="I100" s="6">
        <v>8</v>
      </c>
      <c r="J100" s="29">
        <f t="shared" si="16"/>
        <v>0</v>
      </c>
      <c r="K100" s="29">
        <f t="shared" si="17"/>
        <v>0</v>
      </c>
      <c r="L100" s="401">
        <f t="shared" si="18"/>
        <v>0</v>
      </c>
    </row>
    <row r="101" spans="1:16">
      <c r="A101" s="51">
        <v>12</v>
      </c>
      <c r="B101" s="90" t="s">
        <v>46</v>
      </c>
      <c r="C101" s="173" t="s">
        <v>49</v>
      </c>
      <c r="D101" s="173"/>
      <c r="E101" s="173" t="s">
        <v>50</v>
      </c>
      <c r="F101" s="173">
        <v>100</v>
      </c>
      <c r="G101" s="454"/>
      <c r="H101" s="7">
        <f t="shared" si="15"/>
        <v>0</v>
      </c>
      <c r="I101" s="6">
        <v>8</v>
      </c>
      <c r="J101" s="29">
        <f t="shared" si="16"/>
        <v>0</v>
      </c>
      <c r="K101" s="29">
        <f t="shared" si="17"/>
        <v>0</v>
      </c>
      <c r="L101" s="401">
        <f t="shared" si="18"/>
        <v>0</v>
      </c>
    </row>
    <row r="102" spans="1:16">
      <c r="A102" s="51">
        <v>13</v>
      </c>
      <c r="B102" s="90" t="s">
        <v>398</v>
      </c>
      <c r="C102" s="173"/>
      <c r="D102" s="173"/>
      <c r="E102" s="173" t="s">
        <v>19</v>
      </c>
      <c r="F102" s="173">
        <v>22</v>
      </c>
      <c r="G102" s="454"/>
      <c r="H102" s="7">
        <f t="shared" si="15"/>
        <v>0</v>
      </c>
      <c r="I102" s="6">
        <v>8</v>
      </c>
      <c r="J102" s="29">
        <f t="shared" si="16"/>
        <v>0</v>
      </c>
      <c r="K102" s="29">
        <f t="shared" si="17"/>
        <v>0</v>
      </c>
      <c r="L102" s="401">
        <f t="shared" si="18"/>
        <v>0</v>
      </c>
    </row>
    <row r="103" spans="1:16" ht="22.5">
      <c r="A103" s="51">
        <v>14</v>
      </c>
      <c r="B103" s="90" t="s">
        <v>399</v>
      </c>
      <c r="C103" s="173"/>
      <c r="D103" s="173"/>
      <c r="E103" s="173" t="s">
        <v>19</v>
      </c>
      <c r="F103" s="173">
        <v>18</v>
      </c>
      <c r="G103" s="454"/>
      <c r="H103" s="7">
        <f t="shared" si="15"/>
        <v>0</v>
      </c>
      <c r="I103" s="6">
        <v>8</v>
      </c>
      <c r="J103" s="29">
        <f t="shared" si="16"/>
        <v>0</v>
      </c>
      <c r="K103" s="29">
        <f t="shared" si="17"/>
        <v>0</v>
      </c>
      <c r="L103" s="401">
        <f t="shared" si="18"/>
        <v>0</v>
      </c>
    </row>
    <row r="104" spans="1:16">
      <c r="A104" s="51">
        <v>15</v>
      </c>
      <c r="B104" s="90" t="s">
        <v>51</v>
      </c>
      <c r="C104" s="173" t="s">
        <v>52</v>
      </c>
      <c r="D104" s="173"/>
      <c r="E104" s="173" t="s">
        <v>19</v>
      </c>
      <c r="F104" s="173">
        <v>20</v>
      </c>
      <c r="G104" s="454"/>
      <c r="H104" s="7">
        <f t="shared" si="15"/>
        <v>0</v>
      </c>
      <c r="I104" s="6">
        <v>8</v>
      </c>
      <c r="J104" s="29">
        <f t="shared" si="16"/>
        <v>0</v>
      </c>
      <c r="K104" s="29">
        <f t="shared" si="17"/>
        <v>0</v>
      </c>
      <c r="L104" s="401">
        <f t="shared" si="18"/>
        <v>0</v>
      </c>
    </row>
    <row r="105" spans="1:16">
      <c r="A105" s="51">
        <v>16</v>
      </c>
      <c r="B105" s="90" t="s">
        <v>51</v>
      </c>
      <c r="C105" s="173" t="s">
        <v>53</v>
      </c>
      <c r="D105" s="173"/>
      <c r="E105" s="173" t="s">
        <v>19</v>
      </c>
      <c r="F105" s="173">
        <v>90</v>
      </c>
      <c r="G105" s="454"/>
      <c r="H105" s="7">
        <f t="shared" si="15"/>
        <v>0</v>
      </c>
      <c r="I105" s="6">
        <v>8</v>
      </c>
      <c r="J105" s="29">
        <f t="shared" si="16"/>
        <v>0</v>
      </c>
      <c r="K105" s="29">
        <f t="shared" si="17"/>
        <v>0</v>
      </c>
      <c r="L105" s="401">
        <f t="shared" si="18"/>
        <v>0</v>
      </c>
    </row>
    <row r="106" spans="1:16">
      <c r="A106" s="51">
        <v>17</v>
      </c>
      <c r="B106" s="90" t="s">
        <v>54</v>
      </c>
      <c r="C106" s="173" t="s">
        <v>55</v>
      </c>
      <c r="D106" s="173"/>
      <c r="E106" s="173" t="s">
        <v>19</v>
      </c>
      <c r="F106" s="173">
        <v>80</v>
      </c>
      <c r="G106" s="454"/>
      <c r="H106" s="7">
        <f t="shared" si="15"/>
        <v>0</v>
      </c>
      <c r="I106" s="6">
        <v>8</v>
      </c>
      <c r="J106" s="29">
        <f t="shared" si="16"/>
        <v>0</v>
      </c>
      <c r="K106" s="29">
        <f t="shared" si="17"/>
        <v>0</v>
      </c>
      <c r="L106" s="401">
        <f t="shared" si="18"/>
        <v>0</v>
      </c>
    </row>
    <row r="107" spans="1:16">
      <c r="A107" s="51">
        <v>18</v>
      </c>
      <c r="B107" s="90" t="s">
        <v>54</v>
      </c>
      <c r="C107" s="173" t="s">
        <v>56</v>
      </c>
      <c r="D107" s="173"/>
      <c r="E107" s="173" t="s">
        <v>19</v>
      </c>
      <c r="F107" s="173">
        <v>130</v>
      </c>
      <c r="G107" s="454"/>
      <c r="H107" s="7">
        <f t="shared" si="15"/>
        <v>0</v>
      </c>
      <c r="I107" s="6">
        <v>8</v>
      </c>
      <c r="J107" s="29">
        <f t="shared" si="16"/>
        <v>0</v>
      </c>
      <c r="K107" s="29">
        <f t="shared" si="17"/>
        <v>0</v>
      </c>
      <c r="L107" s="401">
        <f t="shared" si="18"/>
        <v>0</v>
      </c>
    </row>
    <row r="108" spans="1:16">
      <c r="A108" s="51">
        <v>19</v>
      </c>
      <c r="B108" s="90" t="s">
        <v>54</v>
      </c>
      <c r="C108" s="173" t="s">
        <v>57</v>
      </c>
      <c r="D108" s="173"/>
      <c r="E108" s="173" t="s">
        <v>19</v>
      </c>
      <c r="F108" s="173">
        <v>200</v>
      </c>
      <c r="G108" s="454"/>
      <c r="H108" s="7">
        <f t="shared" si="15"/>
        <v>0</v>
      </c>
      <c r="I108" s="6">
        <v>8</v>
      </c>
      <c r="J108" s="29">
        <f t="shared" si="16"/>
        <v>0</v>
      </c>
      <c r="K108" s="29">
        <f t="shared" si="17"/>
        <v>0</v>
      </c>
      <c r="L108" s="401">
        <f t="shared" si="18"/>
        <v>0</v>
      </c>
    </row>
    <row r="109" spans="1:16">
      <c r="A109" s="51">
        <v>20</v>
      </c>
      <c r="B109" s="90" t="s">
        <v>54</v>
      </c>
      <c r="C109" s="173" t="s">
        <v>58</v>
      </c>
      <c r="D109" s="173"/>
      <c r="E109" s="173" t="s">
        <v>19</v>
      </c>
      <c r="F109" s="173">
        <v>50</v>
      </c>
      <c r="G109" s="454"/>
      <c r="H109" s="7">
        <f t="shared" si="15"/>
        <v>0</v>
      </c>
      <c r="I109" s="6">
        <v>8</v>
      </c>
      <c r="J109" s="29">
        <f t="shared" si="16"/>
        <v>0</v>
      </c>
      <c r="K109" s="29">
        <f t="shared" si="17"/>
        <v>0</v>
      </c>
      <c r="L109" s="401">
        <f t="shared" si="18"/>
        <v>0</v>
      </c>
    </row>
    <row r="110" spans="1:16">
      <c r="A110" s="51">
        <v>21</v>
      </c>
      <c r="B110" s="90" t="s">
        <v>54</v>
      </c>
      <c r="C110" s="173" t="s">
        <v>59</v>
      </c>
      <c r="D110" s="173"/>
      <c r="E110" s="173" t="s">
        <v>19</v>
      </c>
      <c r="F110" s="173">
        <v>40</v>
      </c>
      <c r="G110" s="454"/>
      <c r="H110" s="7">
        <f t="shared" si="15"/>
        <v>0</v>
      </c>
      <c r="I110" s="6">
        <v>8</v>
      </c>
      <c r="J110" s="29">
        <f t="shared" si="16"/>
        <v>0</v>
      </c>
      <c r="K110" s="29">
        <f t="shared" si="17"/>
        <v>0</v>
      </c>
      <c r="L110" s="401">
        <f t="shared" si="18"/>
        <v>0</v>
      </c>
    </row>
    <row r="111" spans="1:16">
      <c r="A111" s="51">
        <v>22</v>
      </c>
      <c r="B111" s="90" t="s">
        <v>54</v>
      </c>
      <c r="C111" s="173" t="s">
        <v>60</v>
      </c>
      <c r="D111" s="173"/>
      <c r="E111" s="173" t="s">
        <v>19</v>
      </c>
      <c r="F111" s="173">
        <v>1000</v>
      </c>
      <c r="G111" s="454"/>
      <c r="H111" s="7">
        <f t="shared" si="15"/>
        <v>0</v>
      </c>
      <c r="I111" s="6">
        <v>8</v>
      </c>
      <c r="J111" s="29">
        <f t="shared" si="16"/>
        <v>0</v>
      </c>
      <c r="K111" s="29">
        <f t="shared" si="17"/>
        <v>0</v>
      </c>
      <c r="L111" s="401">
        <f t="shared" si="18"/>
        <v>0</v>
      </c>
      <c r="P111" s="564"/>
    </row>
    <row r="112" spans="1:16">
      <c r="A112" s="51">
        <v>23</v>
      </c>
      <c r="B112" s="90" t="s">
        <v>61</v>
      </c>
      <c r="C112" s="173" t="s">
        <v>62</v>
      </c>
      <c r="D112" s="173"/>
      <c r="E112" s="173" t="s">
        <v>19</v>
      </c>
      <c r="F112" s="173">
        <v>80</v>
      </c>
      <c r="G112" s="454"/>
      <c r="H112" s="7">
        <f t="shared" si="15"/>
        <v>0</v>
      </c>
      <c r="I112" s="6">
        <v>8</v>
      </c>
      <c r="J112" s="29">
        <f t="shared" si="16"/>
        <v>0</v>
      </c>
      <c r="K112" s="29">
        <f t="shared" si="17"/>
        <v>0</v>
      </c>
      <c r="L112" s="401">
        <f t="shared" si="18"/>
        <v>0</v>
      </c>
    </row>
    <row r="113" spans="1:17" ht="197.25" customHeight="1">
      <c r="A113" s="629">
        <v>24</v>
      </c>
      <c r="B113" s="563" t="s">
        <v>724</v>
      </c>
      <c r="C113" s="565"/>
      <c r="D113" s="565"/>
      <c r="E113" s="565" t="s">
        <v>15</v>
      </c>
      <c r="F113" s="565">
        <v>1000</v>
      </c>
      <c r="G113" s="591"/>
      <c r="H113" s="626">
        <f t="shared" si="15"/>
        <v>0</v>
      </c>
      <c r="I113" s="630">
        <v>8</v>
      </c>
      <c r="J113" s="631">
        <f t="shared" si="16"/>
        <v>0</v>
      </c>
      <c r="K113" s="631">
        <f t="shared" si="17"/>
        <v>0</v>
      </c>
      <c r="L113" s="632">
        <f t="shared" si="18"/>
        <v>0</v>
      </c>
    </row>
    <row r="114" spans="1:17" s="35" customFormat="1" ht="26.25" customHeight="1">
      <c r="A114" s="51">
        <v>25</v>
      </c>
      <c r="B114" s="346" t="s">
        <v>431</v>
      </c>
      <c r="C114" s="185"/>
      <c r="D114" s="185"/>
      <c r="E114" s="185" t="s">
        <v>19</v>
      </c>
      <c r="F114" s="185">
        <v>4</v>
      </c>
      <c r="G114" s="441"/>
      <c r="H114" s="190">
        <f t="shared" si="15"/>
        <v>0</v>
      </c>
      <c r="I114" s="237">
        <v>8</v>
      </c>
      <c r="J114" s="236">
        <f t="shared" si="16"/>
        <v>0</v>
      </c>
      <c r="K114" s="236">
        <f t="shared" si="17"/>
        <v>0</v>
      </c>
      <c r="L114" s="401">
        <f t="shared" si="18"/>
        <v>0</v>
      </c>
      <c r="M114" s="1"/>
      <c r="N114" s="1"/>
      <c r="O114" s="1"/>
      <c r="P114" s="1"/>
      <c r="Q114" s="1"/>
    </row>
    <row r="115" spans="1:17" s="35" customFormat="1" ht="194.25" customHeight="1">
      <c r="A115" s="51">
        <v>26</v>
      </c>
      <c r="B115" s="347" t="s">
        <v>424</v>
      </c>
      <c r="C115" s="185"/>
      <c r="D115" s="185"/>
      <c r="E115" s="185" t="s">
        <v>15</v>
      </c>
      <c r="F115" s="185">
        <v>1000</v>
      </c>
      <c r="G115" s="441"/>
      <c r="H115" s="190">
        <f t="shared" si="15"/>
        <v>0</v>
      </c>
      <c r="I115" s="237">
        <v>8</v>
      </c>
      <c r="J115" s="236">
        <f t="shared" si="16"/>
        <v>0</v>
      </c>
      <c r="K115" s="236">
        <f t="shared" si="17"/>
        <v>0</v>
      </c>
      <c r="L115" s="401">
        <f t="shared" si="18"/>
        <v>0</v>
      </c>
      <c r="M115" s="1"/>
      <c r="N115" s="1"/>
      <c r="O115" s="1"/>
      <c r="P115" s="1"/>
      <c r="Q115" s="1"/>
    </row>
    <row r="116" spans="1:17" ht="66" customHeight="1">
      <c r="A116" s="51">
        <v>27</v>
      </c>
      <c r="B116" s="571" t="s">
        <v>725</v>
      </c>
      <c r="C116" s="173"/>
      <c r="D116" s="173"/>
      <c r="E116" s="173" t="s">
        <v>9</v>
      </c>
      <c r="F116" s="173">
        <v>120</v>
      </c>
      <c r="G116" s="454"/>
      <c r="H116" s="7">
        <f t="shared" si="15"/>
        <v>0</v>
      </c>
      <c r="I116" s="6">
        <v>8</v>
      </c>
      <c r="J116" s="29">
        <f t="shared" si="16"/>
        <v>0</v>
      </c>
      <c r="K116" s="29">
        <f t="shared" si="17"/>
        <v>0</v>
      </c>
      <c r="L116" s="401">
        <f t="shared" si="18"/>
        <v>0</v>
      </c>
    </row>
    <row r="117" spans="1:17" ht="17.25" customHeight="1">
      <c r="A117" s="51">
        <v>28</v>
      </c>
      <c r="B117" s="89" t="s">
        <v>63</v>
      </c>
      <c r="C117" s="173"/>
      <c r="D117" s="173"/>
      <c r="E117" s="173" t="s">
        <v>19</v>
      </c>
      <c r="F117" s="173">
        <v>30</v>
      </c>
      <c r="G117" s="454"/>
      <c r="H117" s="7">
        <f t="shared" si="15"/>
        <v>0</v>
      </c>
      <c r="I117" s="6">
        <v>8</v>
      </c>
      <c r="J117" s="29">
        <f t="shared" si="16"/>
        <v>0</v>
      </c>
      <c r="K117" s="29">
        <f t="shared" si="17"/>
        <v>0</v>
      </c>
      <c r="L117" s="401">
        <f t="shared" si="18"/>
        <v>0</v>
      </c>
    </row>
    <row r="118" spans="1:17" ht="57" customHeight="1">
      <c r="A118" s="51">
        <v>29</v>
      </c>
      <c r="B118" s="3" t="s">
        <v>298</v>
      </c>
      <c r="C118" s="173"/>
      <c r="D118" s="173"/>
      <c r="E118" s="173" t="s">
        <v>15</v>
      </c>
      <c r="F118" s="173">
        <v>3000</v>
      </c>
      <c r="G118" s="454"/>
      <c r="H118" s="7">
        <f t="shared" si="15"/>
        <v>0</v>
      </c>
      <c r="I118" s="6">
        <v>8</v>
      </c>
      <c r="J118" s="29">
        <f t="shared" si="16"/>
        <v>0</v>
      </c>
      <c r="K118" s="29">
        <f t="shared" si="17"/>
        <v>0</v>
      </c>
      <c r="L118" s="401">
        <f t="shared" si="18"/>
        <v>0</v>
      </c>
    </row>
    <row r="119" spans="1:17" ht="20.25" customHeight="1">
      <c r="A119" s="51">
        <v>30</v>
      </c>
      <c r="B119" s="3" t="s">
        <v>283</v>
      </c>
      <c r="C119" s="173"/>
      <c r="D119" s="173"/>
      <c r="E119" s="173" t="s">
        <v>15</v>
      </c>
      <c r="F119" s="173">
        <v>80</v>
      </c>
      <c r="G119" s="454"/>
      <c r="H119" s="7">
        <f t="shared" si="15"/>
        <v>0</v>
      </c>
      <c r="I119" s="6">
        <v>8</v>
      </c>
      <c r="J119" s="29">
        <f t="shared" si="16"/>
        <v>0</v>
      </c>
      <c r="K119" s="29">
        <f t="shared" si="17"/>
        <v>0</v>
      </c>
      <c r="L119" s="401">
        <f t="shared" si="18"/>
        <v>0</v>
      </c>
    </row>
    <row r="120" spans="1:17" ht="27" customHeight="1">
      <c r="A120" s="51">
        <v>31</v>
      </c>
      <c r="B120" s="3" t="s">
        <v>210</v>
      </c>
      <c r="C120" s="173"/>
      <c r="D120" s="17"/>
      <c r="E120" s="173" t="s">
        <v>15</v>
      </c>
      <c r="F120" s="173">
        <v>78000</v>
      </c>
      <c r="G120" s="454"/>
      <c r="H120" s="7">
        <f t="shared" si="15"/>
        <v>0</v>
      </c>
      <c r="I120" s="6">
        <v>8</v>
      </c>
      <c r="J120" s="29">
        <f t="shared" si="16"/>
        <v>0</v>
      </c>
      <c r="K120" s="29">
        <f t="shared" si="17"/>
        <v>0</v>
      </c>
      <c r="L120" s="401">
        <f t="shared" si="18"/>
        <v>0</v>
      </c>
    </row>
    <row r="121" spans="1:17" s="35" customFormat="1" ht="188.25" customHeight="1">
      <c r="A121" s="51">
        <v>32</v>
      </c>
      <c r="B121" s="349" t="s">
        <v>423</v>
      </c>
      <c r="C121" s="185"/>
      <c r="D121" s="235"/>
      <c r="E121" s="185" t="s">
        <v>15</v>
      </c>
      <c r="F121" s="185">
        <v>2000</v>
      </c>
      <c r="G121" s="441"/>
      <c r="H121" s="190">
        <f t="shared" si="15"/>
        <v>0</v>
      </c>
      <c r="I121" s="237">
        <v>8</v>
      </c>
      <c r="J121" s="236">
        <f t="shared" si="16"/>
        <v>0</v>
      </c>
      <c r="K121" s="236">
        <f t="shared" si="17"/>
        <v>0</v>
      </c>
      <c r="L121" s="401">
        <f t="shared" si="18"/>
        <v>0</v>
      </c>
      <c r="M121" s="1"/>
      <c r="N121" s="1"/>
      <c r="O121" s="1"/>
      <c r="P121" s="1"/>
      <c r="Q121" s="1"/>
    </row>
    <row r="122" spans="1:17" ht="24" customHeight="1">
      <c r="A122" s="51">
        <v>33</v>
      </c>
      <c r="B122" s="212" t="s">
        <v>336</v>
      </c>
      <c r="C122" s="173"/>
      <c r="D122" s="17"/>
      <c r="E122" s="173" t="s">
        <v>9</v>
      </c>
      <c r="F122" s="173">
        <v>2500</v>
      </c>
      <c r="G122" s="454"/>
      <c r="H122" s="7">
        <f t="shared" si="15"/>
        <v>0</v>
      </c>
      <c r="I122" s="6">
        <v>8</v>
      </c>
      <c r="J122" s="29">
        <f t="shared" si="16"/>
        <v>0</v>
      </c>
      <c r="K122" s="29">
        <f t="shared" si="17"/>
        <v>0</v>
      </c>
      <c r="L122" s="401">
        <f t="shared" si="18"/>
        <v>0</v>
      </c>
    </row>
    <row r="123" spans="1:17" ht="32.25" customHeight="1">
      <c r="A123" s="51">
        <v>34</v>
      </c>
      <c r="B123" s="4" t="s">
        <v>306</v>
      </c>
      <c r="E123" s="173" t="s">
        <v>9</v>
      </c>
      <c r="F123" s="174">
        <v>40</v>
      </c>
      <c r="G123" s="454"/>
      <c r="H123" s="7">
        <f t="shared" si="15"/>
        <v>0</v>
      </c>
      <c r="I123" s="6">
        <v>8</v>
      </c>
      <c r="J123" s="29">
        <f t="shared" si="16"/>
        <v>0</v>
      </c>
      <c r="K123" s="29">
        <f t="shared" si="17"/>
        <v>0</v>
      </c>
      <c r="L123" s="401">
        <f t="shared" si="18"/>
        <v>0</v>
      </c>
    </row>
    <row r="124" spans="1:17" ht="23.25">
      <c r="A124" s="51">
        <v>35</v>
      </c>
      <c r="B124" s="574" t="s">
        <v>709</v>
      </c>
      <c r="C124" s="565"/>
      <c r="D124" s="565"/>
      <c r="E124" s="565" t="s">
        <v>19</v>
      </c>
      <c r="F124" s="565">
        <v>1</v>
      </c>
      <c r="G124" s="454"/>
      <c r="H124" s="7">
        <f t="shared" si="15"/>
        <v>0</v>
      </c>
      <c r="I124" s="6">
        <v>8</v>
      </c>
      <c r="J124" s="29">
        <f t="shared" si="16"/>
        <v>0</v>
      </c>
      <c r="K124" s="29">
        <f t="shared" si="17"/>
        <v>0</v>
      </c>
      <c r="L124" s="401">
        <f t="shared" si="18"/>
        <v>0</v>
      </c>
    </row>
    <row r="125" spans="1:17" ht="57" thickBot="1">
      <c r="A125" s="51">
        <v>36</v>
      </c>
      <c r="B125" s="73" t="s">
        <v>17</v>
      </c>
      <c r="C125" s="135" t="s">
        <v>18</v>
      </c>
      <c r="D125" s="6"/>
      <c r="E125" s="174" t="s">
        <v>9</v>
      </c>
      <c r="F125" s="174">
        <v>100</v>
      </c>
      <c r="G125" s="454"/>
      <c r="H125" s="7">
        <f t="shared" si="15"/>
        <v>0</v>
      </c>
      <c r="I125" s="48">
        <v>8</v>
      </c>
      <c r="J125" s="29">
        <f t="shared" si="16"/>
        <v>0</v>
      </c>
      <c r="K125" s="29">
        <f t="shared" si="17"/>
        <v>0</v>
      </c>
      <c r="L125" s="401">
        <f t="shared" si="18"/>
        <v>0</v>
      </c>
    </row>
    <row r="126" spans="1:17" ht="15.75" customHeight="1" thickBot="1">
      <c r="A126" s="25"/>
      <c r="B126" s="647" t="s">
        <v>10</v>
      </c>
      <c r="C126" s="648"/>
      <c r="D126" s="648"/>
      <c r="E126" s="648"/>
      <c r="F126" s="648"/>
      <c r="G126" s="649"/>
      <c r="H126" s="495">
        <f>SUM(H90:H125)</f>
        <v>0</v>
      </c>
      <c r="I126" s="502"/>
      <c r="J126" s="495">
        <f>SUM(J90:J125)</f>
        <v>0</v>
      </c>
      <c r="K126" s="495">
        <f>SUM(K90:K125)</f>
        <v>0</v>
      </c>
      <c r="L126" s="191"/>
    </row>
    <row r="127" spans="1:17" ht="22.5" customHeight="1">
      <c r="A127" s="86"/>
      <c r="B127" s="689" t="s">
        <v>645</v>
      </c>
      <c r="C127" s="690"/>
      <c r="D127" s="690"/>
      <c r="E127" s="690"/>
      <c r="F127" s="690"/>
      <c r="G127" s="690"/>
      <c r="H127" s="690"/>
      <c r="I127" s="690"/>
      <c r="J127" s="690"/>
      <c r="K127" s="690"/>
      <c r="L127" s="691"/>
    </row>
    <row r="128" spans="1:17">
      <c r="A128" s="76"/>
      <c r="B128" s="23"/>
      <c r="F128" s="149"/>
      <c r="G128" s="460"/>
    </row>
    <row r="129" spans="1:12" ht="24.75" customHeight="1">
      <c r="A129" s="129"/>
      <c r="B129" s="657" t="s">
        <v>663</v>
      </c>
      <c r="C129" s="658"/>
      <c r="D129" s="658"/>
      <c r="E129" s="659"/>
      <c r="F129" s="149"/>
      <c r="G129" s="460"/>
      <c r="I129" s="231"/>
      <c r="J129" s="350"/>
      <c r="L129" s="402"/>
    </row>
    <row r="130" spans="1:12" ht="15.75" thickBot="1">
      <c r="A130" s="91"/>
      <c r="B130" s="46"/>
      <c r="C130" s="39"/>
      <c r="D130" s="45"/>
      <c r="E130" s="39"/>
      <c r="F130" s="39"/>
      <c r="G130" s="461"/>
      <c r="H130" s="39"/>
      <c r="I130" s="137"/>
      <c r="J130" s="46"/>
      <c r="K130" s="46"/>
      <c r="L130" s="229"/>
    </row>
    <row r="131" spans="1:12" ht="34.5" thickBot="1">
      <c r="A131" s="14" t="s">
        <v>0</v>
      </c>
      <c r="B131" s="92" t="s">
        <v>1</v>
      </c>
      <c r="C131" s="10" t="s">
        <v>32</v>
      </c>
      <c r="D131" s="10" t="s">
        <v>3</v>
      </c>
      <c r="E131" s="43" t="s">
        <v>4</v>
      </c>
      <c r="F131" s="10" t="s">
        <v>33</v>
      </c>
      <c r="G131" s="443" t="s">
        <v>24</v>
      </c>
      <c r="H131" s="10" t="s">
        <v>7</v>
      </c>
      <c r="I131" s="10" t="s">
        <v>6</v>
      </c>
      <c r="J131" s="44" t="s">
        <v>8</v>
      </c>
      <c r="K131" s="155" t="s">
        <v>14</v>
      </c>
      <c r="L131" s="10" t="s">
        <v>13</v>
      </c>
    </row>
    <row r="132" spans="1:12">
      <c r="A132" s="84">
        <v>1</v>
      </c>
      <c r="B132" s="93" t="s">
        <v>313</v>
      </c>
      <c r="C132" s="326" t="s">
        <v>37</v>
      </c>
      <c r="D132" s="326"/>
      <c r="E132" s="213" t="s">
        <v>15</v>
      </c>
      <c r="F132" s="213">
        <v>300</v>
      </c>
      <c r="G132" s="445"/>
      <c r="H132" s="47">
        <f>G132*F132</f>
        <v>0</v>
      </c>
      <c r="I132" s="213">
        <v>8</v>
      </c>
      <c r="J132" s="50">
        <f>K132-H132</f>
        <v>0</v>
      </c>
      <c r="K132" s="50">
        <f>H132*1.08</f>
        <v>0</v>
      </c>
      <c r="L132" s="47">
        <f>G132*1.08</f>
        <v>0</v>
      </c>
    </row>
    <row r="133" spans="1:12" ht="33.75">
      <c r="A133" s="84">
        <v>2</v>
      </c>
      <c r="B133" s="88" t="s">
        <v>64</v>
      </c>
      <c r="C133" s="173" t="s">
        <v>307</v>
      </c>
      <c r="D133" s="173"/>
      <c r="E133" s="174" t="s">
        <v>15</v>
      </c>
      <c r="F133" s="174">
        <v>1900</v>
      </c>
      <c r="H133" s="47">
        <f t="shared" ref="H133:H196" si="19">G133*F133</f>
        <v>0</v>
      </c>
      <c r="I133" s="213">
        <v>8</v>
      </c>
      <c r="J133" s="50">
        <f t="shared" ref="J133:J196" si="20">K133-H133</f>
        <v>0</v>
      </c>
      <c r="K133" s="50">
        <f t="shared" ref="K133:K196" si="21">H133*1.08</f>
        <v>0</v>
      </c>
      <c r="L133" s="47">
        <f t="shared" ref="L133:L196" si="22">G133*1.08</f>
        <v>0</v>
      </c>
    </row>
    <row r="134" spans="1:12" ht="22.5">
      <c r="A134" s="84">
        <v>3</v>
      </c>
      <c r="B134" s="3" t="s">
        <v>65</v>
      </c>
      <c r="C134" s="150" t="s">
        <v>314</v>
      </c>
      <c r="D134" s="173"/>
      <c r="E134" s="174" t="s">
        <v>9</v>
      </c>
      <c r="F134" s="174">
        <v>300</v>
      </c>
      <c r="H134" s="47">
        <f t="shared" si="19"/>
        <v>0</v>
      </c>
      <c r="I134" s="213">
        <v>8</v>
      </c>
      <c r="J134" s="50">
        <f t="shared" si="20"/>
        <v>0</v>
      </c>
      <c r="K134" s="50">
        <f t="shared" si="21"/>
        <v>0</v>
      </c>
      <c r="L134" s="47">
        <f t="shared" si="22"/>
        <v>0</v>
      </c>
    </row>
    <row r="135" spans="1:12" ht="22.5">
      <c r="A135" s="84">
        <v>4</v>
      </c>
      <c r="B135" s="81" t="s">
        <v>66</v>
      </c>
      <c r="C135" s="173" t="s">
        <v>67</v>
      </c>
      <c r="D135" s="173"/>
      <c r="E135" s="174" t="s">
        <v>15</v>
      </c>
      <c r="F135" s="174">
        <v>300</v>
      </c>
      <c r="H135" s="47">
        <f t="shared" si="19"/>
        <v>0</v>
      </c>
      <c r="I135" s="213">
        <v>8</v>
      </c>
      <c r="J135" s="50">
        <f t="shared" si="20"/>
        <v>0</v>
      </c>
      <c r="K135" s="50">
        <f t="shared" si="21"/>
        <v>0</v>
      </c>
      <c r="L135" s="47">
        <f t="shared" si="22"/>
        <v>0</v>
      </c>
    </row>
    <row r="136" spans="1:12" ht="63.75" customHeight="1">
      <c r="A136" s="590">
        <v>5</v>
      </c>
      <c r="B136" s="567" t="s">
        <v>727</v>
      </c>
      <c r="C136" s="565" t="s">
        <v>68</v>
      </c>
      <c r="D136" s="565"/>
      <c r="E136" s="576" t="s">
        <v>15</v>
      </c>
      <c r="F136" s="576">
        <v>2600</v>
      </c>
      <c r="G136" s="625"/>
      <c r="H136" s="592">
        <f t="shared" si="19"/>
        <v>0</v>
      </c>
      <c r="I136" s="579">
        <v>8</v>
      </c>
      <c r="J136" s="593">
        <f t="shared" si="20"/>
        <v>0</v>
      </c>
      <c r="K136" s="593">
        <f t="shared" si="21"/>
        <v>0</v>
      </c>
      <c r="L136" s="592">
        <f t="shared" si="22"/>
        <v>0</v>
      </c>
    </row>
    <row r="137" spans="1:12" ht="46.5" customHeight="1">
      <c r="A137" s="590">
        <v>6</v>
      </c>
      <c r="B137" s="567" t="s">
        <v>726</v>
      </c>
      <c r="C137" s="565"/>
      <c r="D137" s="565"/>
      <c r="E137" s="576" t="s">
        <v>15</v>
      </c>
      <c r="F137" s="576">
        <v>5</v>
      </c>
      <c r="G137" s="625"/>
      <c r="H137" s="592">
        <f t="shared" si="19"/>
        <v>0</v>
      </c>
      <c r="I137" s="579">
        <v>8</v>
      </c>
      <c r="J137" s="593">
        <f t="shared" si="20"/>
        <v>0</v>
      </c>
      <c r="K137" s="593">
        <f t="shared" si="21"/>
        <v>0</v>
      </c>
      <c r="L137" s="592">
        <f t="shared" si="22"/>
        <v>0</v>
      </c>
    </row>
    <row r="138" spans="1:12" ht="37.5" customHeight="1">
      <c r="A138" s="84">
        <v>7</v>
      </c>
      <c r="B138" s="88" t="s">
        <v>69</v>
      </c>
      <c r="C138" s="94" t="s">
        <v>70</v>
      </c>
      <c r="D138" s="173"/>
      <c r="E138" s="174" t="s">
        <v>15</v>
      </c>
      <c r="F138" s="174">
        <v>600</v>
      </c>
      <c r="H138" s="47">
        <f t="shared" si="19"/>
        <v>0</v>
      </c>
      <c r="I138" s="213">
        <v>8</v>
      </c>
      <c r="J138" s="50">
        <f t="shared" si="20"/>
        <v>0</v>
      </c>
      <c r="K138" s="50">
        <f t="shared" si="21"/>
        <v>0</v>
      </c>
      <c r="L138" s="47">
        <f t="shared" si="22"/>
        <v>0</v>
      </c>
    </row>
    <row r="139" spans="1:12">
      <c r="A139" s="84">
        <v>8</v>
      </c>
      <c r="B139" s="88" t="s">
        <v>69</v>
      </c>
      <c r="C139" s="173" t="s">
        <v>71</v>
      </c>
      <c r="D139" s="173"/>
      <c r="E139" s="174" t="s">
        <v>15</v>
      </c>
      <c r="F139" s="174">
        <v>420</v>
      </c>
      <c r="H139" s="47">
        <f t="shared" si="19"/>
        <v>0</v>
      </c>
      <c r="I139" s="213">
        <v>8</v>
      </c>
      <c r="J139" s="50">
        <f t="shared" si="20"/>
        <v>0</v>
      </c>
      <c r="K139" s="50">
        <f t="shared" si="21"/>
        <v>0</v>
      </c>
      <c r="L139" s="47">
        <f t="shared" si="22"/>
        <v>0</v>
      </c>
    </row>
    <row r="140" spans="1:12" ht="22.5">
      <c r="A140" s="84">
        <v>9</v>
      </c>
      <c r="B140" s="88" t="s">
        <v>72</v>
      </c>
      <c r="C140" s="173"/>
      <c r="D140" s="173"/>
      <c r="E140" s="174" t="s">
        <v>9</v>
      </c>
      <c r="F140" s="174">
        <v>5</v>
      </c>
      <c r="H140" s="47">
        <f t="shared" si="19"/>
        <v>0</v>
      </c>
      <c r="I140" s="213">
        <v>8</v>
      </c>
      <c r="J140" s="50">
        <f t="shared" si="20"/>
        <v>0</v>
      </c>
      <c r="K140" s="50">
        <f t="shared" si="21"/>
        <v>0</v>
      </c>
      <c r="L140" s="47">
        <f t="shared" si="22"/>
        <v>0</v>
      </c>
    </row>
    <row r="141" spans="1:12" ht="82.5" customHeight="1">
      <c r="A141" s="84">
        <v>10</v>
      </c>
      <c r="B141" s="217" t="s">
        <v>699</v>
      </c>
      <c r="C141" s="173"/>
      <c r="D141" s="173"/>
      <c r="E141" s="173" t="s">
        <v>9</v>
      </c>
      <c r="F141" s="173">
        <v>1600</v>
      </c>
      <c r="G141" s="454"/>
      <c r="H141" s="47">
        <f t="shared" si="19"/>
        <v>0</v>
      </c>
      <c r="I141" s="213">
        <v>8</v>
      </c>
      <c r="J141" s="50">
        <f t="shared" si="20"/>
        <v>0</v>
      </c>
      <c r="K141" s="50">
        <f t="shared" si="21"/>
        <v>0</v>
      </c>
      <c r="L141" s="47">
        <f t="shared" si="22"/>
        <v>0</v>
      </c>
    </row>
    <row r="142" spans="1:12" ht="56.25">
      <c r="A142" s="84">
        <v>11</v>
      </c>
      <c r="B142" s="217" t="s">
        <v>376</v>
      </c>
      <c r="C142" s="173" t="s">
        <v>73</v>
      </c>
      <c r="D142" s="173"/>
      <c r="E142" s="173" t="s">
        <v>9</v>
      </c>
      <c r="F142" s="173">
        <v>2</v>
      </c>
      <c r="G142" s="454"/>
      <c r="H142" s="47">
        <f t="shared" si="19"/>
        <v>0</v>
      </c>
      <c r="I142" s="213">
        <v>8</v>
      </c>
      <c r="J142" s="50">
        <f t="shared" si="20"/>
        <v>0</v>
      </c>
      <c r="K142" s="50">
        <f t="shared" si="21"/>
        <v>0</v>
      </c>
      <c r="L142" s="47">
        <f t="shared" si="22"/>
        <v>0</v>
      </c>
    </row>
    <row r="143" spans="1:12" ht="69.75" customHeight="1">
      <c r="A143" s="84">
        <v>12</v>
      </c>
      <c r="B143" s="218" t="s">
        <v>376</v>
      </c>
      <c r="C143" s="173" t="s">
        <v>74</v>
      </c>
      <c r="D143" s="173"/>
      <c r="E143" s="173" t="s">
        <v>9</v>
      </c>
      <c r="F143" s="173">
        <v>2</v>
      </c>
      <c r="G143" s="454"/>
      <c r="H143" s="47">
        <f t="shared" si="19"/>
        <v>0</v>
      </c>
      <c r="I143" s="213">
        <v>8</v>
      </c>
      <c r="J143" s="50">
        <f t="shared" si="20"/>
        <v>0</v>
      </c>
      <c r="K143" s="50">
        <f t="shared" si="21"/>
        <v>0</v>
      </c>
      <c r="L143" s="47">
        <f t="shared" si="22"/>
        <v>0</v>
      </c>
    </row>
    <row r="144" spans="1:12" ht="79.5" customHeight="1">
      <c r="A144" s="84">
        <v>13</v>
      </c>
      <c r="B144" s="218" t="s">
        <v>376</v>
      </c>
      <c r="C144" s="173" t="s">
        <v>75</v>
      </c>
      <c r="D144" s="173"/>
      <c r="E144" s="173" t="s">
        <v>9</v>
      </c>
      <c r="F144" s="173">
        <v>2</v>
      </c>
      <c r="G144" s="454"/>
      <c r="H144" s="47">
        <f t="shared" si="19"/>
        <v>0</v>
      </c>
      <c r="I144" s="213">
        <v>8</v>
      </c>
      <c r="J144" s="50">
        <f t="shared" si="20"/>
        <v>0</v>
      </c>
      <c r="K144" s="50">
        <f t="shared" si="21"/>
        <v>0</v>
      </c>
      <c r="L144" s="47">
        <f t="shared" si="22"/>
        <v>0</v>
      </c>
    </row>
    <row r="145" spans="1:12" ht="22.5">
      <c r="A145" s="84">
        <v>14</v>
      </c>
      <c r="B145" s="90" t="s">
        <v>76</v>
      </c>
      <c r="C145" s="173" t="s">
        <v>332</v>
      </c>
      <c r="D145" s="173"/>
      <c r="E145" s="173" t="s">
        <v>9</v>
      </c>
      <c r="F145" s="173">
        <v>5</v>
      </c>
      <c r="G145" s="454"/>
      <c r="H145" s="47">
        <f t="shared" si="19"/>
        <v>0</v>
      </c>
      <c r="I145" s="213">
        <v>8</v>
      </c>
      <c r="J145" s="50">
        <f t="shared" si="20"/>
        <v>0</v>
      </c>
      <c r="K145" s="50">
        <f t="shared" si="21"/>
        <v>0</v>
      </c>
      <c r="L145" s="47">
        <f t="shared" si="22"/>
        <v>0</v>
      </c>
    </row>
    <row r="146" spans="1:12" ht="22.5">
      <c r="A146" s="84">
        <v>15</v>
      </c>
      <c r="B146" s="90" t="s">
        <v>76</v>
      </c>
      <c r="C146" s="173" t="s">
        <v>79</v>
      </c>
      <c r="D146" s="173"/>
      <c r="E146" s="173" t="s">
        <v>9</v>
      </c>
      <c r="F146" s="173">
        <v>10</v>
      </c>
      <c r="G146" s="454"/>
      <c r="H146" s="47">
        <f t="shared" si="19"/>
        <v>0</v>
      </c>
      <c r="I146" s="213">
        <v>8</v>
      </c>
      <c r="J146" s="50">
        <f t="shared" si="20"/>
        <v>0</v>
      </c>
      <c r="K146" s="50">
        <f t="shared" si="21"/>
        <v>0</v>
      </c>
      <c r="L146" s="47">
        <f t="shared" si="22"/>
        <v>0</v>
      </c>
    </row>
    <row r="147" spans="1:12" ht="22.5">
      <c r="A147" s="84">
        <v>16</v>
      </c>
      <c r="B147" s="90" t="s">
        <v>76</v>
      </c>
      <c r="C147" s="173" t="s">
        <v>80</v>
      </c>
      <c r="D147" s="173"/>
      <c r="E147" s="173" t="s">
        <v>9</v>
      </c>
      <c r="F147" s="173">
        <v>30</v>
      </c>
      <c r="G147" s="454"/>
      <c r="H147" s="47">
        <f t="shared" si="19"/>
        <v>0</v>
      </c>
      <c r="I147" s="213">
        <v>8</v>
      </c>
      <c r="J147" s="50">
        <f t="shared" si="20"/>
        <v>0</v>
      </c>
      <c r="K147" s="50">
        <f t="shared" si="21"/>
        <v>0</v>
      </c>
      <c r="L147" s="47">
        <f t="shared" si="22"/>
        <v>0</v>
      </c>
    </row>
    <row r="148" spans="1:12" ht="22.5">
      <c r="A148" s="84">
        <v>17</v>
      </c>
      <c r="B148" s="90" t="s">
        <v>76</v>
      </c>
      <c r="C148" s="173" t="s">
        <v>81</v>
      </c>
      <c r="D148" s="173"/>
      <c r="E148" s="173" t="s">
        <v>9</v>
      </c>
      <c r="F148" s="173">
        <v>50</v>
      </c>
      <c r="G148" s="454"/>
      <c r="H148" s="47">
        <f t="shared" si="19"/>
        <v>0</v>
      </c>
      <c r="I148" s="213">
        <v>8</v>
      </c>
      <c r="J148" s="50">
        <f t="shared" si="20"/>
        <v>0</v>
      </c>
      <c r="K148" s="50">
        <f t="shared" si="21"/>
        <v>0</v>
      </c>
      <c r="L148" s="47">
        <f t="shared" si="22"/>
        <v>0</v>
      </c>
    </row>
    <row r="149" spans="1:12" ht="22.5">
      <c r="A149" s="84">
        <v>18</v>
      </c>
      <c r="B149" s="90" t="s">
        <v>76</v>
      </c>
      <c r="C149" s="173" t="s">
        <v>82</v>
      </c>
      <c r="D149" s="173"/>
      <c r="E149" s="173" t="s">
        <v>9</v>
      </c>
      <c r="F149" s="173">
        <v>80</v>
      </c>
      <c r="G149" s="454"/>
      <c r="H149" s="47">
        <f t="shared" si="19"/>
        <v>0</v>
      </c>
      <c r="I149" s="213">
        <v>8</v>
      </c>
      <c r="J149" s="50">
        <f t="shared" si="20"/>
        <v>0</v>
      </c>
      <c r="K149" s="50">
        <f t="shared" si="21"/>
        <v>0</v>
      </c>
      <c r="L149" s="47">
        <f t="shared" si="22"/>
        <v>0</v>
      </c>
    </row>
    <row r="150" spans="1:12" ht="22.5">
      <c r="A150" s="84">
        <v>19</v>
      </c>
      <c r="B150" s="90" t="s">
        <v>76</v>
      </c>
      <c r="C150" s="173" t="s">
        <v>83</v>
      </c>
      <c r="D150" s="173"/>
      <c r="E150" s="173" t="s">
        <v>9</v>
      </c>
      <c r="F150" s="173">
        <v>60</v>
      </c>
      <c r="G150" s="454"/>
      <c r="H150" s="47">
        <f t="shared" si="19"/>
        <v>0</v>
      </c>
      <c r="I150" s="213">
        <v>8</v>
      </c>
      <c r="J150" s="50">
        <f t="shared" si="20"/>
        <v>0</v>
      </c>
      <c r="K150" s="50">
        <f t="shared" si="21"/>
        <v>0</v>
      </c>
      <c r="L150" s="47">
        <f t="shared" si="22"/>
        <v>0</v>
      </c>
    </row>
    <row r="151" spans="1:12" ht="22.5">
      <c r="A151" s="590">
        <v>20</v>
      </c>
      <c r="B151" s="566" t="s">
        <v>76</v>
      </c>
      <c r="C151" s="565" t="s">
        <v>716</v>
      </c>
      <c r="D151" s="565"/>
      <c r="E151" s="565" t="s">
        <v>9</v>
      </c>
      <c r="F151" s="565">
        <v>10</v>
      </c>
      <c r="G151" s="591"/>
      <c r="H151" s="592">
        <f t="shared" si="19"/>
        <v>0</v>
      </c>
      <c r="I151" s="579">
        <v>8</v>
      </c>
      <c r="J151" s="593">
        <f t="shared" si="20"/>
        <v>0</v>
      </c>
      <c r="K151" s="593">
        <f t="shared" si="21"/>
        <v>0</v>
      </c>
      <c r="L151" s="592">
        <f t="shared" si="22"/>
        <v>0</v>
      </c>
    </row>
    <row r="152" spans="1:12" ht="22.5">
      <c r="A152" s="84">
        <v>21</v>
      </c>
      <c r="B152" s="90" t="s">
        <v>84</v>
      </c>
      <c r="C152" s="173" t="s">
        <v>85</v>
      </c>
      <c r="D152" s="173"/>
      <c r="E152" s="173" t="s">
        <v>9</v>
      </c>
      <c r="F152" s="173">
        <v>1100</v>
      </c>
      <c r="G152" s="454"/>
      <c r="H152" s="47">
        <f t="shared" si="19"/>
        <v>0</v>
      </c>
      <c r="I152" s="213">
        <v>8</v>
      </c>
      <c r="J152" s="50">
        <f t="shared" si="20"/>
        <v>0</v>
      </c>
      <c r="K152" s="50">
        <f t="shared" si="21"/>
        <v>0</v>
      </c>
      <c r="L152" s="47">
        <f t="shared" si="22"/>
        <v>0</v>
      </c>
    </row>
    <row r="153" spans="1:12" ht="45">
      <c r="A153" s="84">
        <v>22</v>
      </c>
      <c r="B153" s="90" t="s">
        <v>86</v>
      </c>
      <c r="C153" s="9" t="s">
        <v>87</v>
      </c>
      <c r="D153" s="173"/>
      <c r="E153" s="173" t="s">
        <v>9</v>
      </c>
      <c r="F153" s="173">
        <v>1000</v>
      </c>
      <c r="G153" s="454"/>
      <c r="H153" s="47">
        <f t="shared" si="19"/>
        <v>0</v>
      </c>
      <c r="I153" s="213">
        <v>8</v>
      </c>
      <c r="J153" s="50">
        <f t="shared" si="20"/>
        <v>0</v>
      </c>
      <c r="K153" s="50">
        <f t="shared" si="21"/>
        <v>0</v>
      </c>
      <c r="L153" s="47">
        <f t="shared" si="22"/>
        <v>0</v>
      </c>
    </row>
    <row r="154" spans="1:12" ht="45">
      <c r="A154" s="84">
        <v>23</v>
      </c>
      <c r="B154" s="90" t="s">
        <v>372</v>
      </c>
      <c r="C154" s="9"/>
      <c r="D154" s="173"/>
      <c r="E154" s="173" t="s">
        <v>15</v>
      </c>
      <c r="F154" s="173">
        <v>400</v>
      </c>
      <c r="G154" s="454"/>
      <c r="H154" s="47">
        <f t="shared" si="19"/>
        <v>0</v>
      </c>
      <c r="I154" s="213">
        <v>8</v>
      </c>
      <c r="J154" s="50">
        <f t="shared" si="20"/>
        <v>0</v>
      </c>
      <c r="K154" s="50">
        <f t="shared" si="21"/>
        <v>0</v>
      </c>
      <c r="L154" s="47">
        <f t="shared" si="22"/>
        <v>0</v>
      </c>
    </row>
    <row r="155" spans="1:12" ht="54" customHeight="1">
      <c r="A155" s="590">
        <v>24</v>
      </c>
      <c r="B155" s="566" t="s">
        <v>717</v>
      </c>
      <c r="C155" s="565" t="s">
        <v>88</v>
      </c>
      <c r="D155" s="565"/>
      <c r="E155" s="565" t="s">
        <v>9</v>
      </c>
      <c r="F155" s="565">
        <v>10</v>
      </c>
      <c r="G155" s="591"/>
      <c r="H155" s="592">
        <f t="shared" si="19"/>
        <v>0</v>
      </c>
      <c r="I155" s="579">
        <v>8</v>
      </c>
      <c r="J155" s="593">
        <f t="shared" si="20"/>
        <v>0</v>
      </c>
      <c r="K155" s="593">
        <f t="shared" si="21"/>
        <v>0</v>
      </c>
      <c r="L155" s="592">
        <f t="shared" si="22"/>
        <v>0</v>
      </c>
    </row>
    <row r="156" spans="1:12" ht="28.5" customHeight="1">
      <c r="A156" s="590">
        <v>25</v>
      </c>
      <c r="B156" s="566" t="s">
        <v>89</v>
      </c>
      <c r="C156" s="565" t="s">
        <v>90</v>
      </c>
      <c r="D156" s="565"/>
      <c r="E156" s="565" t="s">
        <v>9</v>
      </c>
      <c r="F156" s="565">
        <v>30</v>
      </c>
      <c r="G156" s="591"/>
      <c r="H156" s="592">
        <f t="shared" si="19"/>
        <v>0</v>
      </c>
      <c r="I156" s="579">
        <v>8</v>
      </c>
      <c r="J156" s="593">
        <f t="shared" si="20"/>
        <v>0</v>
      </c>
      <c r="K156" s="593">
        <f t="shared" si="21"/>
        <v>0</v>
      </c>
      <c r="L156" s="592">
        <f t="shared" si="22"/>
        <v>0</v>
      </c>
    </row>
    <row r="157" spans="1:12" ht="28.5" customHeight="1">
      <c r="A157" s="590">
        <v>26</v>
      </c>
      <c r="B157" s="566" t="s">
        <v>89</v>
      </c>
      <c r="C157" s="565" t="s">
        <v>91</v>
      </c>
      <c r="D157" s="565"/>
      <c r="E157" s="565" t="s">
        <v>9</v>
      </c>
      <c r="F157" s="565">
        <v>14</v>
      </c>
      <c r="G157" s="591"/>
      <c r="H157" s="592">
        <f t="shared" si="19"/>
        <v>0</v>
      </c>
      <c r="I157" s="579">
        <v>8</v>
      </c>
      <c r="J157" s="593">
        <f t="shared" si="20"/>
        <v>0</v>
      </c>
      <c r="K157" s="593">
        <f t="shared" si="21"/>
        <v>0</v>
      </c>
      <c r="L157" s="592">
        <f t="shared" si="22"/>
        <v>0</v>
      </c>
    </row>
    <row r="158" spans="1:12">
      <c r="A158" s="84">
        <v>27</v>
      </c>
      <c r="B158" s="60" t="s">
        <v>315</v>
      </c>
      <c r="C158" s="174" t="s">
        <v>316</v>
      </c>
      <c r="E158" s="174" t="s">
        <v>15</v>
      </c>
      <c r="F158" s="174">
        <v>180</v>
      </c>
      <c r="H158" s="47">
        <f t="shared" si="19"/>
        <v>0</v>
      </c>
      <c r="I158" s="20">
        <v>8</v>
      </c>
      <c r="J158" s="50">
        <f t="shared" si="20"/>
        <v>0</v>
      </c>
      <c r="K158" s="50">
        <f t="shared" si="21"/>
        <v>0</v>
      </c>
      <c r="L158" s="47">
        <f t="shared" si="22"/>
        <v>0</v>
      </c>
    </row>
    <row r="159" spans="1:12" ht="22.5">
      <c r="A159" s="84">
        <v>28</v>
      </c>
      <c r="B159" s="95" t="s">
        <v>92</v>
      </c>
      <c r="C159" s="173"/>
      <c r="D159" s="96"/>
      <c r="E159" s="173" t="s">
        <v>19</v>
      </c>
      <c r="F159" s="173">
        <v>80</v>
      </c>
      <c r="G159" s="454"/>
      <c r="H159" s="47">
        <f t="shared" si="19"/>
        <v>0</v>
      </c>
      <c r="I159" s="213">
        <v>8</v>
      </c>
      <c r="J159" s="50">
        <f t="shared" si="20"/>
        <v>0</v>
      </c>
      <c r="K159" s="50">
        <f t="shared" si="21"/>
        <v>0</v>
      </c>
      <c r="L159" s="47">
        <f t="shared" si="22"/>
        <v>0</v>
      </c>
    </row>
    <row r="160" spans="1:12">
      <c r="A160" s="84">
        <v>29</v>
      </c>
      <c r="B160" s="95" t="s">
        <v>93</v>
      </c>
      <c r="C160" s="173" t="s">
        <v>94</v>
      </c>
      <c r="D160" s="173"/>
      <c r="E160" s="173" t="s">
        <v>9</v>
      </c>
      <c r="F160" s="173">
        <v>20</v>
      </c>
      <c r="G160" s="454"/>
      <c r="H160" s="47">
        <f t="shared" si="19"/>
        <v>0</v>
      </c>
      <c r="I160" s="213">
        <v>8</v>
      </c>
      <c r="J160" s="50">
        <f t="shared" si="20"/>
        <v>0</v>
      </c>
      <c r="K160" s="50">
        <f t="shared" si="21"/>
        <v>0</v>
      </c>
      <c r="L160" s="47">
        <f t="shared" si="22"/>
        <v>0</v>
      </c>
    </row>
    <row r="161" spans="1:12">
      <c r="A161" s="84">
        <v>30</v>
      </c>
      <c r="B161" s="90" t="s">
        <v>95</v>
      </c>
      <c r="C161" s="173" t="s">
        <v>96</v>
      </c>
      <c r="D161" s="173"/>
      <c r="E161" s="173" t="s">
        <v>9</v>
      </c>
      <c r="F161" s="173">
        <v>10</v>
      </c>
      <c r="G161" s="454"/>
      <c r="H161" s="47">
        <f t="shared" si="19"/>
        <v>0</v>
      </c>
      <c r="I161" s="213">
        <v>8</v>
      </c>
      <c r="J161" s="50">
        <f t="shared" si="20"/>
        <v>0</v>
      </c>
      <c r="K161" s="50">
        <f t="shared" si="21"/>
        <v>0</v>
      </c>
      <c r="L161" s="47">
        <f t="shared" si="22"/>
        <v>0</v>
      </c>
    </row>
    <row r="162" spans="1:12">
      <c r="A162" s="84">
        <v>31</v>
      </c>
      <c r="B162" s="90" t="s">
        <v>95</v>
      </c>
      <c r="C162" s="173" t="s">
        <v>74</v>
      </c>
      <c r="D162" s="173"/>
      <c r="E162" s="173" t="s">
        <v>9</v>
      </c>
      <c r="F162" s="173">
        <v>10</v>
      </c>
      <c r="G162" s="454"/>
      <c r="H162" s="47">
        <f t="shared" si="19"/>
        <v>0</v>
      </c>
      <c r="I162" s="213">
        <v>8</v>
      </c>
      <c r="J162" s="50">
        <f t="shared" si="20"/>
        <v>0</v>
      </c>
      <c r="K162" s="50">
        <f t="shared" si="21"/>
        <v>0</v>
      </c>
      <c r="L162" s="47">
        <f t="shared" si="22"/>
        <v>0</v>
      </c>
    </row>
    <row r="163" spans="1:12">
      <c r="A163" s="84">
        <v>32</v>
      </c>
      <c r="B163" s="90" t="s">
        <v>95</v>
      </c>
      <c r="C163" s="173" t="s">
        <v>97</v>
      </c>
      <c r="D163" s="173"/>
      <c r="E163" s="173" t="s">
        <v>9</v>
      </c>
      <c r="F163" s="173">
        <v>160</v>
      </c>
      <c r="G163" s="454"/>
      <c r="H163" s="47">
        <f t="shared" si="19"/>
        <v>0</v>
      </c>
      <c r="I163" s="213">
        <v>8</v>
      </c>
      <c r="J163" s="50">
        <f t="shared" si="20"/>
        <v>0</v>
      </c>
      <c r="K163" s="50">
        <f t="shared" si="21"/>
        <v>0</v>
      </c>
      <c r="L163" s="47">
        <f t="shared" si="22"/>
        <v>0</v>
      </c>
    </row>
    <row r="164" spans="1:12">
      <c r="A164" s="84">
        <v>33</v>
      </c>
      <c r="B164" s="90" t="s">
        <v>95</v>
      </c>
      <c r="C164" s="173" t="s">
        <v>98</v>
      </c>
      <c r="D164" s="173"/>
      <c r="E164" s="173" t="s">
        <v>9</v>
      </c>
      <c r="F164" s="173">
        <v>1200</v>
      </c>
      <c r="G164" s="454"/>
      <c r="H164" s="47">
        <f t="shared" si="19"/>
        <v>0</v>
      </c>
      <c r="I164" s="213">
        <v>8</v>
      </c>
      <c r="J164" s="50">
        <f t="shared" si="20"/>
        <v>0</v>
      </c>
      <c r="K164" s="50">
        <f t="shared" si="21"/>
        <v>0</v>
      </c>
      <c r="L164" s="47">
        <f t="shared" si="22"/>
        <v>0</v>
      </c>
    </row>
    <row r="165" spans="1:12">
      <c r="A165" s="84">
        <v>34</v>
      </c>
      <c r="B165" s="90" t="s">
        <v>95</v>
      </c>
      <c r="C165" s="173" t="s">
        <v>77</v>
      </c>
      <c r="D165" s="173"/>
      <c r="E165" s="173" t="s">
        <v>9</v>
      </c>
      <c r="F165" s="173">
        <v>600</v>
      </c>
      <c r="G165" s="454"/>
      <c r="H165" s="47">
        <f t="shared" si="19"/>
        <v>0</v>
      </c>
      <c r="I165" s="213">
        <v>8</v>
      </c>
      <c r="J165" s="50">
        <f t="shared" si="20"/>
        <v>0</v>
      </c>
      <c r="K165" s="50">
        <f t="shared" si="21"/>
        <v>0</v>
      </c>
      <c r="L165" s="47">
        <f t="shared" si="22"/>
        <v>0</v>
      </c>
    </row>
    <row r="166" spans="1:12">
      <c r="A166" s="84">
        <v>35</v>
      </c>
      <c r="B166" s="90" t="s">
        <v>95</v>
      </c>
      <c r="C166" s="173" t="s">
        <v>78</v>
      </c>
      <c r="D166" s="173"/>
      <c r="E166" s="173" t="s">
        <v>9</v>
      </c>
      <c r="F166" s="173">
        <v>160</v>
      </c>
      <c r="G166" s="454"/>
      <c r="H166" s="47">
        <f t="shared" si="19"/>
        <v>0</v>
      </c>
      <c r="I166" s="213">
        <v>8</v>
      </c>
      <c r="J166" s="50">
        <f t="shared" si="20"/>
        <v>0</v>
      </c>
      <c r="K166" s="50">
        <f t="shared" si="21"/>
        <v>0</v>
      </c>
      <c r="L166" s="47">
        <f t="shared" si="22"/>
        <v>0</v>
      </c>
    </row>
    <row r="167" spans="1:12">
      <c r="A167" s="84">
        <v>36</v>
      </c>
      <c r="B167" s="90" t="s">
        <v>95</v>
      </c>
      <c r="C167" s="173" t="s">
        <v>99</v>
      </c>
      <c r="D167" s="173"/>
      <c r="E167" s="173" t="s">
        <v>9</v>
      </c>
      <c r="F167" s="173">
        <v>20</v>
      </c>
      <c r="G167" s="454"/>
      <c r="H167" s="47">
        <f t="shared" si="19"/>
        <v>0</v>
      </c>
      <c r="I167" s="213">
        <v>8</v>
      </c>
      <c r="J167" s="50">
        <f t="shared" si="20"/>
        <v>0</v>
      </c>
      <c r="K167" s="50">
        <f t="shared" si="21"/>
        <v>0</v>
      </c>
      <c r="L167" s="47">
        <f t="shared" si="22"/>
        <v>0</v>
      </c>
    </row>
    <row r="168" spans="1:12">
      <c r="A168" s="84">
        <v>37</v>
      </c>
      <c r="B168" s="90" t="s">
        <v>95</v>
      </c>
      <c r="C168" s="173" t="s">
        <v>80</v>
      </c>
      <c r="D168" s="173"/>
      <c r="E168" s="173" t="s">
        <v>9</v>
      </c>
      <c r="F168" s="173">
        <v>60</v>
      </c>
      <c r="G168" s="454"/>
      <c r="H168" s="47">
        <f t="shared" si="19"/>
        <v>0</v>
      </c>
      <c r="I168" s="213">
        <v>8</v>
      </c>
      <c r="J168" s="50">
        <f t="shared" si="20"/>
        <v>0</v>
      </c>
      <c r="K168" s="50">
        <f t="shared" si="21"/>
        <v>0</v>
      </c>
      <c r="L168" s="47">
        <f t="shared" si="22"/>
        <v>0</v>
      </c>
    </row>
    <row r="169" spans="1:12">
      <c r="A169" s="84">
        <v>38</v>
      </c>
      <c r="B169" s="90" t="s">
        <v>100</v>
      </c>
      <c r="C169" s="173" t="s">
        <v>101</v>
      </c>
      <c r="D169" s="173"/>
      <c r="E169" s="173" t="s">
        <v>9</v>
      </c>
      <c r="F169" s="173">
        <v>640</v>
      </c>
      <c r="G169" s="454"/>
      <c r="H169" s="47">
        <f t="shared" si="19"/>
        <v>0</v>
      </c>
      <c r="I169" s="213">
        <v>8</v>
      </c>
      <c r="J169" s="50">
        <f t="shared" si="20"/>
        <v>0</v>
      </c>
      <c r="K169" s="50">
        <f t="shared" si="21"/>
        <v>0</v>
      </c>
      <c r="L169" s="47">
        <f t="shared" si="22"/>
        <v>0</v>
      </c>
    </row>
    <row r="170" spans="1:12">
      <c r="A170" s="84">
        <v>39</v>
      </c>
      <c r="B170" s="90" t="s">
        <v>102</v>
      </c>
      <c r="C170" s="173" t="s">
        <v>77</v>
      </c>
      <c r="D170" s="173"/>
      <c r="E170" s="173" t="s">
        <v>9</v>
      </c>
      <c r="F170" s="173">
        <v>2</v>
      </c>
      <c r="G170" s="454"/>
      <c r="H170" s="47">
        <f t="shared" si="19"/>
        <v>0</v>
      </c>
      <c r="I170" s="213">
        <v>8</v>
      </c>
      <c r="J170" s="50">
        <f t="shared" si="20"/>
        <v>0</v>
      </c>
      <c r="K170" s="50">
        <f t="shared" si="21"/>
        <v>0</v>
      </c>
      <c r="L170" s="47">
        <f t="shared" si="22"/>
        <v>0</v>
      </c>
    </row>
    <row r="171" spans="1:12" ht="22.5">
      <c r="A171" s="84">
        <v>40</v>
      </c>
      <c r="B171" s="90" t="s">
        <v>337</v>
      </c>
      <c r="C171" s="173"/>
      <c r="D171" s="96"/>
      <c r="E171" s="173" t="s">
        <v>19</v>
      </c>
      <c r="F171" s="173">
        <v>300</v>
      </c>
      <c r="G171" s="454"/>
      <c r="H171" s="47">
        <f t="shared" si="19"/>
        <v>0</v>
      </c>
      <c r="I171" s="20">
        <v>8</v>
      </c>
      <c r="J171" s="50">
        <f t="shared" si="20"/>
        <v>0</v>
      </c>
      <c r="K171" s="50">
        <f t="shared" si="21"/>
        <v>0</v>
      </c>
      <c r="L171" s="47">
        <f t="shared" si="22"/>
        <v>0</v>
      </c>
    </row>
    <row r="172" spans="1:12" ht="69.75" customHeight="1">
      <c r="A172" s="590">
        <v>41</v>
      </c>
      <c r="B172" s="594" t="s">
        <v>370</v>
      </c>
      <c r="C172" s="595" t="s">
        <v>702</v>
      </c>
      <c r="D172" s="565"/>
      <c r="E172" s="565" t="s">
        <v>9</v>
      </c>
      <c r="F172" s="565">
        <v>50</v>
      </c>
      <c r="G172" s="591"/>
      <c r="H172" s="592">
        <f t="shared" si="19"/>
        <v>0</v>
      </c>
      <c r="I172" s="579">
        <v>8</v>
      </c>
      <c r="J172" s="593">
        <f t="shared" si="20"/>
        <v>0</v>
      </c>
      <c r="K172" s="593">
        <f t="shared" si="21"/>
        <v>0</v>
      </c>
      <c r="L172" s="592">
        <f t="shared" si="22"/>
        <v>0</v>
      </c>
    </row>
    <row r="173" spans="1:12" ht="28.5" customHeight="1">
      <c r="A173" s="84">
        <v>42</v>
      </c>
      <c r="B173" s="8" t="s">
        <v>103</v>
      </c>
      <c r="C173" s="173" t="s">
        <v>104</v>
      </c>
      <c r="D173" s="173"/>
      <c r="E173" s="173" t="s">
        <v>19</v>
      </c>
      <c r="F173" s="173">
        <v>1300</v>
      </c>
      <c r="G173" s="454"/>
      <c r="H173" s="47">
        <f t="shared" si="19"/>
        <v>0</v>
      </c>
      <c r="I173" s="213">
        <v>8</v>
      </c>
      <c r="J173" s="50">
        <f t="shared" si="20"/>
        <v>0</v>
      </c>
      <c r="K173" s="50">
        <f t="shared" si="21"/>
        <v>0</v>
      </c>
      <c r="L173" s="47">
        <f t="shared" si="22"/>
        <v>0</v>
      </c>
    </row>
    <row r="174" spans="1:12" ht="45">
      <c r="A174" s="84">
        <v>43</v>
      </c>
      <c r="B174" s="3" t="s">
        <v>417</v>
      </c>
      <c r="C174" s="173" t="s">
        <v>104</v>
      </c>
      <c r="D174" s="173"/>
      <c r="E174" s="173" t="s">
        <v>19</v>
      </c>
      <c r="F174" s="173">
        <v>50</v>
      </c>
      <c r="G174" s="454"/>
      <c r="H174" s="47">
        <f t="shared" si="19"/>
        <v>0</v>
      </c>
      <c r="I174" s="213">
        <v>8</v>
      </c>
      <c r="J174" s="50">
        <f t="shared" si="20"/>
        <v>0</v>
      </c>
      <c r="K174" s="50">
        <f t="shared" si="21"/>
        <v>0</v>
      </c>
      <c r="L174" s="47">
        <f t="shared" si="22"/>
        <v>0</v>
      </c>
    </row>
    <row r="175" spans="1:12">
      <c r="A175" s="84">
        <v>44</v>
      </c>
      <c r="B175" s="90" t="s">
        <v>105</v>
      </c>
      <c r="C175" s="173" t="s">
        <v>80</v>
      </c>
      <c r="D175" s="173"/>
      <c r="E175" s="173" t="s">
        <v>9</v>
      </c>
      <c r="F175" s="173">
        <v>4</v>
      </c>
      <c r="G175" s="454"/>
      <c r="H175" s="47">
        <f t="shared" si="19"/>
        <v>0</v>
      </c>
      <c r="I175" s="213">
        <v>8</v>
      </c>
      <c r="J175" s="50">
        <f t="shared" si="20"/>
        <v>0</v>
      </c>
      <c r="K175" s="50">
        <f t="shared" si="21"/>
        <v>0</v>
      </c>
      <c r="L175" s="47">
        <f t="shared" si="22"/>
        <v>0</v>
      </c>
    </row>
    <row r="176" spans="1:12">
      <c r="A176" s="84">
        <v>45</v>
      </c>
      <c r="B176" s="90" t="s">
        <v>105</v>
      </c>
      <c r="C176" s="173" t="s">
        <v>81</v>
      </c>
      <c r="D176" s="173"/>
      <c r="E176" s="173" t="s">
        <v>9</v>
      </c>
      <c r="F176" s="173">
        <v>4</v>
      </c>
      <c r="G176" s="454"/>
      <c r="H176" s="47">
        <f t="shared" si="19"/>
        <v>0</v>
      </c>
      <c r="I176" s="213">
        <v>8</v>
      </c>
      <c r="J176" s="50">
        <f t="shared" si="20"/>
        <v>0</v>
      </c>
      <c r="K176" s="50">
        <f t="shared" si="21"/>
        <v>0</v>
      </c>
      <c r="L176" s="47">
        <f t="shared" si="22"/>
        <v>0</v>
      </c>
    </row>
    <row r="177" spans="1:12">
      <c r="A177" s="84">
        <v>46</v>
      </c>
      <c r="B177" s="90" t="s">
        <v>105</v>
      </c>
      <c r="C177" s="173" t="s">
        <v>106</v>
      </c>
      <c r="D177" s="173"/>
      <c r="E177" s="173" t="s">
        <v>9</v>
      </c>
      <c r="F177" s="173">
        <v>4</v>
      </c>
      <c r="G177" s="454"/>
      <c r="H177" s="47">
        <f t="shared" si="19"/>
        <v>0</v>
      </c>
      <c r="I177" s="213">
        <v>8</v>
      </c>
      <c r="J177" s="50">
        <f t="shared" si="20"/>
        <v>0</v>
      </c>
      <c r="K177" s="50">
        <f t="shared" si="21"/>
        <v>0</v>
      </c>
      <c r="L177" s="47">
        <f t="shared" si="22"/>
        <v>0</v>
      </c>
    </row>
    <row r="178" spans="1:12">
      <c r="A178" s="84">
        <v>47</v>
      </c>
      <c r="B178" s="95" t="s">
        <v>400</v>
      </c>
      <c r="C178" s="173" t="s">
        <v>300</v>
      </c>
      <c r="D178" s="173"/>
      <c r="E178" s="173" t="s">
        <v>9</v>
      </c>
      <c r="F178" s="173">
        <v>20</v>
      </c>
      <c r="G178" s="454"/>
      <c r="H178" s="47">
        <f t="shared" si="19"/>
        <v>0</v>
      </c>
      <c r="I178" s="213">
        <v>8</v>
      </c>
      <c r="J178" s="50">
        <f t="shared" si="20"/>
        <v>0</v>
      </c>
      <c r="K178" s="50">
        <f t="shared" si="21"/>
        <v>0</v>
      </c>
      <c r="L178" s="47">
        <f t="shared" si="22"/>
        <v>0</v>
      </c>
    </row>
    <row r="179" spans="1:12">
      <c r="A179" s="84">
        <v>48</v>
      </c>
      <c r="B179" s="90" t="s">
        <v>401</v>
      </c>
      <c r="C179" s="173" t="s">
        <v>96</v>
      </c>
      <c r="D179" s="173"/>
      <c r="E179" s="173" t="s">
        <v>9</v>
      </c>
      <c r="F179" s="173">
        <v>20</v>
      </c>
      <c r="G179" s="454"/>
      <c r="H179" s="47">
        <f t="shared" si="19"/>
        <v>0</v>
      </c>
      <c r="I179" s="213">
        <v>8</v>
      </c>
      <c r="J179" s="50">
        <f t="shared" si="20"/>
        <v>0</v>
      </c>
      <c r="K179" s="50">
        <f t="shared" si="21"/>
        <v>0</v>
      </c>
      <c r="L179" s="47">
        <f t="shared" si="22"/>
        <v>0</v>
      </c>
    </row>
    <row r="180" spans="1:12" ht="22.5">
      <c r="A180" s="84">
        <v>49</v>
      </c>
      <c r="B180" s="90" t="s">
        <v>284</v>
      </c>
      <c r="C180" s="173" t="s">
        <v>107</v>
      </c>
      <c r="D180" s="173"/>
      <c r="E180" s="173" t="s">
        <v>9</v>
      </c>
      <c r="F180" s="173">
        <v>10</v>
      </c>
      <c r="G180" s="454"/>
      <c r="H180" s="47">
        <f t="shared" si="19"/>
        <v>0</v>
      </c>
      <c r="I180" s="213">
        <v>8</v>
      </c>
      <c r="J180" s="50">
        <f t="shared" si="20"/>
        <v>0</v>
      </c>
      <c r="K180" s="50">
        <f t="shared" si="21"/>
        <v>0</v>
      </c>
      <c r="L180" s="47">
        <f t="shared" si="22"/>
        <v>0</v>
      </c>
    </row>
    <row r="181" spans="1:12" ht="22.5">
      <c r="A181" s="84">
        <v>50</v>
      </c>
      <c r="B181" s="90" t="s">
        <v>108</v>
      </c>
      <c r="C181" s="173" t="s">
        <v>98</v>
      </c>
      <c r="D181" s="173"/>
      <c r="E181" s="173" t="s">
        <v>9</v>
      </c>
      <c r="F181" s="173">
        <v>40</v>
      </c>
      <c r="G181" s="454"/>
      <c r="H181" s="47">
        <f t="shared" si="19"/>
        <v>0</v>
      </c>
      <c r="I181" s="213">
        <v>8</v>
      </c>
      <c r="J181" s="50">
        <f t="shared" si="20"/>
        <v>0</v>
      </c>
      <c r="K181" s="50">
        <f t="shared" si="21"/>
        <v>0</v>
      </c>
      <c r="L181" s="47">
        <f t="shared" si="22"/>
        <v>0</v>
      </c>
    </row>
    <row r="182" spans="1:12" ht="22.5">
      <c r="A182" s="84">
        <v>51</v>
      </c>
      <c r="B182" s="90" t="s">
        <v>108</v>
      </c>
      <c r="C182" s="173" t="s">
        <v>77</v>
      </c>
      <c r="D182" s="173"/>
      <c r="E182" s="173" t="s">
        <v>9</v>
      </c>
      <c r="F182" s="173">
        <v>120</v>
      </c>
      <c r="G182" s="454"/>
      <c r="H182" s="47">
        <f t="shared" si="19"/>
        <v>0</v>
      </c>
      <c r="I182" s="213">
        <v>8</v>
      </c>
      <c r="J182" s="50">
        <f t="shared" si="20"/>
        <v>0</v>
      </c>
      <c r="K182" s="50">
        <f t="shared" si="21"/>
        <v>0</v>
      </c>
      <c r="L182" s="47">
        <f t="shared" si="22"/>
        <v>0</v>
      </c>
    </row>
    <row r="183" spans="1:12" ht="22.5">
      <c r="A183" s="84">
        <v>52</v>
      </c>
      <c r="B183" s="90" t="s">
        <v>108</v>
      </c>
      <c r="C183" s="173" t="s">
        <v>78</v>
      </c>
      <c r="D183" s="173"/>
      <c r="E183" s="173" t="s">
        <v>9</v>
      </c>
      <c r="F183" s="173">
        <v>360</v>
      </c>
      <c r="G183" s="454"/>
      <c r="H183" s="47">
        <f t="shared" si="19"/>
        <v>0</v>
      </c>
      <c r="I183" s="213">
        <v>8</v>
      </c>
      <c r="J183" s="50">
        <f t="shared" si="20"/>
        <v>0</v>
      </c>
      <c r="K183" s="50">
        <f t="shared" si="21"/>
        <v>0</v>
      </c>
      <c r="L183" s="47">
        <f t="shared" si="22"/>
        <v>0</v>
      </c>
    </row>
    <row r="184" spans="1:12" ht="22.5">
      <c r="A184" s="84">
        <v>53</v>
      </c>
      <c r="B184" s="90" t="s">
        <v>285</v>
      </c>
      <c r="C184" s="173" t="s">
        <v>109</v>
      </c>
      <c r="D184" s="173"/>
      <c r="E184" s="173" t="s">
        <v>9</v>
      </c>
      <c r="F184" s="173">
        <v>20</v>
      </c>
      <c r="G184" s="454"/>
      <c r="H184" s="47">
        <f t="shared" si="19"/>
        <v>0</v>
      </c>
      <c r="I184" s="213">
        <v>8</v>
      </c>
      <c r="J184" s="50">
        <f t="shared" si="20"/>
        <v>0</v>
      </c>
      <c r="K184" s="50">
        <f t="shared" si="21"/>
        <v>0</v>
      </c>
      <c r="L184" s="47">
        <f t="shared" si="22"/>
        <v>0</v>
      </c>
    </row>
    <row r="185" spans="1:12">
      <c r="A185" s="84">
        <v>54</v>
      </c>
      <c r="B185" s="90" t="s">
        <v>110</v>
      </c>
      <c r="C185" s="173" t="s">
        <v>98</v>
      </c>
      <c r="D185" s="173"/>
      <c r="E185" s="173" t="s">
        <v>9</v>
      </c>
      <c r="F185" s="173">
        <v>120</v>
      </c>
      <c r="G185" s="454"/>
      <c r="H185" s="47">
        <f t="shared" si="19"/>
        <v>0</v>
      </c>
      <c r="I185" s="213">
        <v>8</v>
      </c>
      <c r="J185" s="50">
        <f t="shared" si="20"/>
        <v>0</v>
      </c>
      <c r="K185" s="50">
        <f t="shared" si="21"/>
        <v>0</v>
      </c>
      <c r="L185" s="47">
        <f t="shared" si="22"/>
        <v>0</v>
      </c>
    </row>
    <row r="186" spans="1:12">
      <c r="A186" s="84">
        <v>55</v>
      </c>
      <c r="B186" s="90" t="s">
        <v>110</v>
      </c>
      <c r="C186" s="173" t="s">
        <v>77</v>
      </c>
      <c r="D186" s="173"/>
      <c r="E186" s="173" t="s">
        <v>9</v>
      </c>
      <c r="F186" s="173">
        <v>60</v>
      </c>
      <c r="G186" s="454"/>
      <c r="H186" s="47">
        <f t="shared" si="19"/>
        <v>0</v>
      </c>
      <c r="I186" s="213">
        <v>8</v>
      </c>
      <c r="J186" s="50">
        <f t="shared" si="20"/>
        <v>0</v>
      </c>
      <c r="K186" s="50">
        <f t="shared" si="21"/>
        <v>0</v>
      </c>
      <c r="L186" s="47">
        <f t="shared" si="22"/>
        <v>0</v>
      </c>
    </row>
    <row r="187" spans="1:12">
      <c r="A187" s="84">
        <v>56</v>
      </c>
      <c r="B187" s="90" t="s">
        <v>110</v>
      </c>
      <c r="C187" s="173" t="s">
        <v>78</v>
      </c>
      <c r="D187" s="173"/>
      <c r="E187" s="173" t="s">
        <v>9</v>
      </c>
      <c r="F187" s="173">
        <v>120</v>
      </c>
      <c r="G187" s="454"/>
      <c r="H187" s="47">
        <f t="shared" si="19"/>
        <v>0</v>
      </c>
      <c r="I187" s="213">
        <v>8</v>
      </c>
      <c r="J187" s="50">
        <f t="shared" si="20"/>
        <v>0</v>
      </c>
      <c r="K187" s="50">
        <f t="shared" si="21"/>
        <v>0</v>
      </c>
      <c r="L187" s="47">
        <f t="shared" si="22"/>
        <v>0</v>
      </c>
    </row>
    <row r="188" spans="1:12" ht="22.5">
      <c r="A188" s="84">
        <v>57</v>
      </c>
      <c r="B188" s="90" t="s">
        <v>111</v>
      </c>
      <c r="C188" s="173" t="s">
        <v>333</v>
      </c>
      <c r="D188" s="173"/>
      <c r="E188" s="173" t="s">
        <v>9</v>
      </c>
      <c r="F188" s="173">
        <v>200</v>
      </c>
      <c r="G188" s="454"/>
      <c r="H188" s="47">
        <f t="shared" si="19"/>
        <v>0</v>
      </c>
      <c r="I188" s="213">
        <v>8</v>
      </c>
      <c r="J188" s="50">
        <f t="shared" si="20"/>
        <v>0</v>
      </c>
      <c r="K188" s="50">
        <f t="shared" si="21"/>
        <v>0</v>
      </c>
      <c r="L188" s="47">
        <f t="shared" si="22"/>
        <v>0</v>
      </c>
    </row>
    <row r="189" spans="1:12" ht="29.25" customHeight="1">
      <c r="A189" s="84">
        <v>58</v>
      </c>
      <c r="B189" s="90" t="s">
        <v>402</v>
      </c>
      <c r="C189" s="173" t="s">
        <v>334</v>
      </c>
      <c r="D189" s="173"/>
      <c r="E189" s="173" t="s">
        <v>9</v>
      </c>
      <c r="F189" s="173">
        <v>10</v>
      </c>
      <c r="G189" s="454"/>
      <c r="H189" s="47">
        <f t="shared" si="19"/>
        <v>0</v>
      </c>
      <c r="I189" s="213">
        <v>8</v>
      </c>
      <c r="J189" s="50">
        <f t="shared" si="20"/>
        <v>0</v>
      </c>
      <c r="K189" s="50">
        <f t="shared" si="21"/>
        <v>0</v>
      </c>
      <c r="L189" s="47">
        <f t="shared" si="22"/>
        <v>0</v>
      </c>
    </row>
    <row r="190" spans="1:12" ht="22.5">
      <c r="A190" s="84">
        <v>59</v>
      </c>
      <c r="B190" s="90" t="s">
        <v>112</v>
      </c>
      <c r="C190" s="173" t="s">
        <v>97</v>
      </c>
      <c r="D190" s="173"/>
      <c r="E190" s="173" t="s">
        <v>9</v>
      </c>
      <c r="F190" s="173">
        <v>7600</v>
      </c>
      <c r="G190" s="454"/>
      <c r="H190" s="47">
        <f t="shared" si="19"/>
        <v>0</v>
      </c>
      <c r="I190" s="213">
        <v>8</v>
      </c>
      <c r="J190" s="50">
        <f t="shared" si="20"/>
        <v>0</v>
      </c>
      <c r="K190" s="50">
        <f t="shared" si="21"/>
        <v>0</v>
      </c>
      <c r="L190" s="47">
        <f t="shared" si="22"/>
        <v>0</v>
      </c>
    </row>
    <row r="191" spans="1:12" ht="22.5">
      <c r="A191" s="84">
        <v>60</v>
      </c>
      <c r="B191" s="90" t="s">
        <v>112</v>
      </c>
      <c r="C191" s="173" t="s">
        <v>98</v>
      </c>
      <c r="D191" s="173"/>
      <c r="E191" s="173" t="s">
        <v>9</v>
      </c>
      <c r="F191" s="173">
        <v>8600</v>
      </c>
      <c r="G191" s="454"/>
      <c r="H191" s="47">
        <f t="shared" si="19"/>
        <v>0</v>
      </c>
      <c r="I191" s="213">
        <v>8</v>
      </c>
      <c r="J191" s="50">
        <f t="shared" si="20"/>
        <v>0</v>
      </c>
      <c r="K191" s="50">
        <f t="shared" si="21"/>
        <v>0</v>
      </c>
      <c r="L191" s="47">
        <f t="shared" si="22"/>
        <v>0</v>
      </c>
    </row>
    <row r="192" spans="1:12" ht="22.5">
      <c r="A192" s="84">
        <v>61</v>
      </c>
      <c r="B192" s="90" t="s">
        <v>112</v>
      </c>
      <c r="C192" s="173" t="s">
        <v>77</v>
      </c>
      <c r="D192" s="173"/>
      <c r="E192" s="173" t="s">
        <v>9</v>
      </c>
      <c r="F192" s="173">
        <v>800</v>
      </c>
      <c r="G192" s="454"/>
      <c r="H192" s="47">
        <f t="shared" si="19"/>
        <v>0</v>
      </c>
      <c r="I192" s="213">
        <v>8</v>
      </c>
      <c r="J192" s="50">
        <f t="shared" si="20"/>
        <v>0</v>
      </c>
      <c r="K192" s="50">
        <f t="shared" si="21"/>
        <v>0</v>
      </c>
      <c r="L192" s="47">
        <f t="shared" si="22"/>
        <v>0</v>
      </c>
    </row>
    <row r="193" spans="1:17" ht="22.5">
      <c r="A193" s="84">
        <v>62</v>
      </c>
      <c r="B193" s="90" t="s">
        <v>112</v>
      </c>
      <c r="C193" s="173" t="s">
        <v>78</v>
      </c>
      <c r="D193" s="173"/>
      <c r="E193" s="173" t="s">
        <v>9</v>
      </c>
      <c r="F193" s="173">
        <v>100</v>
      </c>
      <c r="G193" s="454"/>
      <c r="H193" s="47">
        <f t="shared" si="19"/>
        <v>0</v>
      </c>
      <c r="I193" s="213">
        <v>8</v>
      </c>
      <c r="J193" s="50">
        <f t="shared" si="20"/>
        <v>0</v>
      </c>
      <c r="K193" s="50">
        <f t="shared" si="21"/>
        <v>0</v>
      </c>
      <c r="L193" s="47">
        <f t="shared" si="22"/>
        <v>0</v>
      </c>
    </row>
    <row r="194" spans="1:17">
      <c r="A194" s="84">
        <v>63</v>
      </c>
      <c r="B194" s="95" t="s">
        <v>113</v>
      </c>
      <c r="C194" s="173" t="s">
        <v>114</v>
      </c>
      <c r="D194" s="173"/>
      <c r="E194" s="173" t="s">
        <v>15</v>
      </c>
      <c r="F194" s="173">
        <v>4</v>
      </c>
      <c r="G194" s="454"/>
      <c r="H194" s="47">
        <f t="shared" si="19"/>
        <v>0</v>
      </c>
      <c r="I194" s="213">
        <v>8</v>
      </c>
      <c r="J194" s="50">
        <f t="shared" si="20"/>
        <v>0</v>
      </c>
      <c r="K194" s="50">
        <f t="shared" si="21"/>
        <v>0</v>
      </c>
      <c r="L194" s="47">
        <f t="shared" si="22"/>
        <v>0</v>
      </c>
    </row>
    <row r="195" spans="1:17">
      <c r="A195" s="84">
        <v>64</v>
      </c>
      <c r="B195" s="90" t="s">
        <v>115</v>
      </c>
      <c r="C195" s="173" t="s">
        <v>116</v>
      </c>
      <c r="D195" s="173"/>
      <c r="E195" s="173" t="s">
        <v>9</v>
      </c>
      <c r="F195" s="173">
        <v>2</v>
      </c>
      <c r="G195" s="454"/>
      <c r="H195" s="47">
        <f t="shared" si="19"/>
        <v>0</v>
      </c>
      <c r="I195" s="213">
        <v>8</v>
      </c>
      <c r="J195" s="50">
        <f t="shared" si="20"/>
        <v>0</v>
      </c>
      <c r="K195" s="50">
        <f t="shared" si="21"/>
        <v>0</v>
      </c>
      <c r="L195" s="47">
        <f t="shared" si="22"/>
        <v>0</v>
      </c>
    </row>
    <row r="196" spans="1:17">
      <c r="A196" s="84">
        <v>65</v>
      </c>
      <c r="B196" s="90" t="s">
        <v>115</v>
      </c>
      <c r="C196" s="173" t="s">
        <v>117</v>
      </c>
      <c r="D196" s="173"/>
      <c r="E196" s="173" t="s">
        <v>15</v>
      </c>
      <c r="F196" s="173">
        <v>2</v>
      </c>
      <c r="G196" s="454"/>
      <c r="H196" s="47">
        <f t="shared" si="19"/>
        <v>0</v>
      </c>
      <c r="I196" s="213">
        <v>8</v>
      </c>
      <c r="J196" s="50">
        <f t="shared" si="20"/>
        <v>0</v>
      </c>
      <c r="K196" s="50">
        <f t="shared" si="21"/>
        <v>0</v>
      </c>
      <c r="L196" s="47">
        <f t="shared" si="22"/>
        <v>0</v>
      </c>
    </row>
    <row r="197" spans="1:17">
      <c r="A197" s="84">
        <v>66</v>
      </c>
      <c r="B197" s="90" t="s">
        <v>115</v>
      </c>
      <c r="C197" s="173" t="s">
        <v>118</v>
      </c>
      <c r="D197" s="173"/>
      <c r="E197" s="173" t="s">
        <v>15</v>
      </c>
      <c r="F197" s="173">
        <v>2</v>
      </c>
      <c r="G197" s="454"/>
      <c r="H197" s="47">
        <f t="shared" ref="H197:H206" si="23">G197*F197</f>
        <v>0</v>
      </c>
      <c r="I197" s="213">
        <v>8</v>
      </c>
      <c r="J197" s="50">
        <f t="shared" ref="J197:J206" si="24">K197-H197</f>
        <v>0</v>
      </c>
      <c r="K197" s="50">
        <f t="shared" ref="K197:K206" si="25">H197*1.08</f>
        <v>0</v>
      </c>
      <c r="L197" s="47">
        <f t="shared" ref="L197:L206" si="26">G197*1.08</f>
        <v>0</v>
      </c>
    </row>
    <row r="198" spans="1:17">
      <c r="A198" s="84">
        <v>67</v>
      </c>
      <c r="B198" s="97" t="s">
        <v>115</v>
      </c>
      <c r="C198" s="173" t="s">
        <v>119</v>
      </c>
      <c r="D198" s="173"/>
      <c r="E198" s="173" t="s">
        <v>15</v>
      </c>
      <c r="F198" s="173">
        <v>2</v>
      </c>
      <c r="G198" s="454"/>
      <c r="H198" s="47">
        <f t="shared" si="23"/>
        <v>0</v>
      </c>
      <c r="I198" s="213">
        <v>8</v>
      </c>
      <c r="J198" s="50">
        <f t="shared" si="24"/>
        <v>0</v>
      </c>
      <c r="K198" s="50">
        <f t="shared" si="25"/>
        <v>0</v>
      </c>
      <c r="L198" s="47">
        <f t="shared" si="26"/>
        <v>0</v>
      </c>
    </row>
    <row r="199" spans="1:17" ht="52.5" customHeight="1">
      <c r="A199" s="590">
        <v>68</v>
      </c>
      <c r="B199" s="566" t="s">
        <v>120</v>
      </c>
      <c r="C199" s="565" t="s">
        <v>728</v>
      </c>
      <c r="D199" s="565"/>
      <c r="E199" s="565" t="s">
        <v>9</v>
      </c>
      <c r="F199" s="565">
        <v>440</v>
      </c>
      <c r="G199" s="591"/>
      <c r="H199" s="592">
        <f t="shared" si="23"/>
        <v>0</v>
      </c>
      <c r="I199" s="579">
        <v>23</v>
      </c>
      <c r="J199" s="593">
        <f t="shared" si="24"/>
        <v>0</v>
      </c>
      <c r="K199" s="593">
        <f>H199*1.23</f>
        <v>0</v>
      </c>
      <c r="L199" s="592">
        <f>G199*1.23</f>
        <v>0</v>
      </c>
    </row>
    <row r="200" spans="1:17" ht="56.25">
      <c r="A200" s="84">
        <v>69</v>
      </c>
      <c r="B200" s="88" t="s">
        <v>286</v>
      </c>
      <c r="C200" s="94" t="s">
        <v>121</v>
      </c>
      <c r="D200" s="173"/>
      <c r="E200" s="173" t="s">
        <v>9</v>
      </c>
      <c r="F200" s="173">
        <v>40</v>
      </c>
      <c r="G200" s="454"/>
      <c r="H200" s="47">
        <f t="shared" si="23"/>
        <v>0</v>
      </c>
      <c r="I200" s="213">
        <v>8</v>
      </c>
      <c r="J200" s="50">
        <f t="shared" si="24"/>
        <v>0</v>
      </c>
      <c r="K200" s="50">
        <f t="shared" si="25"/>
        <v>0</v>
      </c>
      <c r="L200" s="47">
        <f t="shared" si="26"/>
        <v>0</v>
      </c>
    </row>
    <row r="201" spans="1:17" ht="56.25">
      <c r="A201" s="84">
        <v>70</v>
      </c>
      <c r="B201" s="88" t="s">
        <v>286</v>
      </c>
      <c r="C201" s="94" t="s">
        <v>122</v>
      </c>
      <c r="D201" s="173"/>
      <c r="E201" s="173" t="s">
        <v>9</v>
      </c>
      <c r="F201" s="173">
        <v>40</v>
      </c>
      <c r="G201" s="454"/>
      <c r="H201" s="47">
        <f t="shared" si="23"/>
        <v>0</v>
      </c>
      <c r="I201" s="213">
        <v>8</v>
      </c>
      <c r="J201" s="50">
        <f t="shared" si="24"/>
        <v>0</v>
      </c>
      <c r="K201" s="50">
        <f t="shared" si="25"/>
        <v>0</v>
      </c>
      <c r="L201" s="47">
        <f t="shared" si="26"/>
        <v>0</v>
      </c>
    </row>
    <row r="202" spans="1:17" ht="56.25">
      <c r="A202" s="84">
        <v>71</v>
      </c>
      <c r="B202" s="88" t="s">
        <v>286</v>
      </c>
      <c r="C202" s="94" t="s">
        <v>123</v>
      </c>
      <c r="D202" s="173"/>
      <c r="E202" s="173" t="s">
        <v>9</v>
      </c>
      <c r="F202" s="173">
        <v>40</v>
      </c>
      <c r="G202" s="454"/>
      <c r="H202" s="47">
        <f t="shared" si="23"/>
        <v>0</v>
      </c>
      <c r="I202" s="213">
        <v>8</v>
      </c>
      <c r="J202" s="50">
        <f t="shared" si="24"/>
        <v>0</v>
      </c>
      <c r="K202" s="50">
        <f t="shared" si="25"/>
        <v>0</v>
      </c>
      <c r="L202" s="47">
        <f t="shared" si="26"/>
        <v>0</v>
      </c>
    </row>
    <row r="203" spans="1:17" ht="56.25">
      <c r="A203" s="84">
        <v>72</v>
      </c>
      <c r="B203" s="88" t="s">
        <v>286</v>
      </c>
      <c r="C203" s="94" t="s">
        <v>124</v>
      </c>
      <c r="D203" s="173"/>
      <c r="E203" s="173" t="s">
        <v>9</v>
      </c>
      <c r="F203" s="173">
        <v>210</v>
      </c>
      <c r="G203" s="454"/>
      <c r="H203" s="47">
        <f t="shared" si="23"/>
        <v>0</v>
      </c>
      <c r="I203" s="213">
        <v>8</v>
      </c>
      <c r="J203" s="50">
        <f t="shared" si="24"/>
        <v>0</v>
      </c>
      <c r="K203" s="50">
        <f t="shared" si="25"/>
        <v>0</v>
      </c>
      <c r="L203" s="47">
        <f t="shared" si="26"/>
        <v>0</v>
      </c>
    </row>
    <row r="204" spans="1:17" ht="33.75">
      <c r="A204" s="84">
        <v>73</v>
      </c>
      <c r="B204" s="73" t="s">
        <v>310</v>
      </c>
      <c r="C204" s="173" t="s">
        <v>309</v>
      </c>
      <c r="E204" s="174" t="s">
        <v>15</v>
      </c>
      <c r="F204" s="174">
        <v>1000</v>
      </c>
      <c r="H204" s="47">
        <f t="shared" si="23"/>
        <v>0</v>
      </c>
      <c r="I204" s="20">
        <v>8</v>
      </c>
      <c r="J204" s="50">
        <f t="shared" si="24"/>
        <v>0</v>
      </c>
      <c r="K204" s="50">
        <f t="shared" si="25"/>
        <v>0</v>
      </c>
      <c r="L204" s="47">
        <f t="shared" si="26"/>
        <v>0</v>
      </c>
    </row>
    <row r="205" spans="1:17" ht="22.5">
      <c r="A205" s="590">
        <v>74</v>
      </c>
      <c r="B205" s="575" t="s">
        <v>710</v>
      </c>
      <c r="C205" s="565"/>
      <c r="D205" s="576"/>
      <c r="E205" s="576" t="s">
        <v>19</v>
      </c>
      <c r="F205" s="576">
        <v>6</v>
      </c>
      <c r="G205" s="625"/>
      <c r="H205" s="592">
        <f t="shared" si="23"/>
        <v>0</v>
      </c>
      <c r="I205" s="599">
        <v>8</v>
      </c>
      <c r="J205" s="593">
        <f t="shared" si="24"/>
        <v>0</v>
      </c>
      <c r="K205" s="593">
        <f t="shared" si="25"/>
        <v>0</v>
      </c>
      <c r="L205" s="592">
        <f t="shared" si="26"/>
        <v>0</v>
      </c>
    </row>
    <row r="206" spans="1:17" s="35" customFormat="1" ht="23.25" thickBot="1">
      <c r="A206" s="391">
        <v>75</v>
      </c>
      <c r="B206" s="60" t="s">
        <v>647</v>
      </c>
      <c r="C206" s="122" t="s">
        <v>649</v>
      </c>
      <c r="D206" s="213"/>
      <c r="E206" s="213" t="s">
        <v>9</v>
      </c>
      <c r="F206" s="66">
        <v>159</v>
      </c>
      <c r="G206" s="445"/>
      <c r="H206" s="333">
        <f t="shared" si="23"/>
        <v>0</v>
      </c>
      <c r="I206" s="391">
        <v>8</v>
      </c>
      <c r="J206" s="333">
        <f t="shared" si="24"/>
        <v>0</v>
      </c>
      <c r="K206" s="333">
        <f t="shared" si="25"/>
        <v>0</v>
      </c>
      <c r="L206" s="333">
        <f t="shared" si="26"/>
        <v>0</v>
      </c>
      <c r="M206" s="1"/>
      <c r="N206" s="1"/>
      <c r="O206" s="1"/>
      <c r="P206" s="1"/>
      <c r="Q206" s="1"/>
    </row>
    <row r="207" spans="1:17" ht="15.75" thickBot="1">
      <c r="A207" s="231"/>
      <c r="B207" s="647" t="s">
        <v>10</v>
      </c>
      <c r="C207" s="648"/>
      <c r="D207" s="648"/>
      <c r="E207" s="648"/>
      <c r="F207" s="648"/>
      <c r="G207" s="649"/>
      <c r="H207" s="500">
        <f>SUM(H132:H206)</f>
        <v>0</v>
      </c>
      <c r="I207" s="503"/>
      <c r="J207" s="500">
        <f>SUM(J132:J206)</f>
        <v>0</v>
      </c>
      <c r="K207" s="500">
        <f>SUM(K132:K206)</f>
        <v>0</v>
      </c>
      <c r="L207" s="84"/>
    </row>
    <row r="208" spans="1:17" ht="65.25" customHeight="1">
      <c r="A208" s="98"/>
      <c r="B208" s="692" t="s">
        <v>735</v>
      </c>
      <c r="C208" s="693"/>
      <c r="D208" s="693"/>
      <c r="E208" s="693"/>
      <c r="F208" s="693"/>
      <c r="G208" s="693"/>
      <c r="H208" s="693"/>
      <c r="I208" s="693"/>
      <c r="J208" s="693"/>
      <c r="K208" s="693"/>
      <c r="L208" s="694"/>
    </row>
    <row r="209" spans="1:12" ht="33.75" customHeight="1">
      <c r="A209" s="84"/>
      <c r="B209" s="698" t="s">
        <v>648</v>
      </c>
      <c r="C209" s="699"/>
      <c r="D209" s="699"/>
      <c r="E209" s="699"/>
      <c r="F209" s="699"/>
      <c r="G209" s="699"/>
      <c r="H209" s="699"/>
      <c r="I209" s="699"/>
      <c r="J209" s="699"/>
      <c r="K209" s="699"/>
      <c r="L209" s="700"/>
    </row>
    <row r="210" spans="1:12">
      <c r="A210" s="54"/>
      <c r="B210" s="27"/>
      <c r="C210" s="174"/>
      <c r="E210" s="174"/>
      <c r="H210" s="174"/>
      <c r="I210" s="174"/>
      <c r="J210" s="75"/>
      <c r="K210" s="75"/>
      <c r="L210" s="280"/>
    </row>
    <row r="211" spans="1:12">
      <c r="A211" s="128"/>
      <c r="B211" s="128" t="s">
        <v>664</v>
      </c>
      <c r="C211" s="78"/>
      <c r="D211" s="216"/>
      <c r="F211" s="149"/>
      <c r="G211" s="460"/>
      <c r="H211" s="11"/>
      <c r="I211" s="140"/>
      <c r="J211" s="72"/>
      <c r="K211" s="72"/>
      <c r="L211" s="403"/>
    </row>
    <row r="212" spans="1:12" ht="15.75" thickBot="1">
      <c r="A212" s="91"/>
      <c r="B212" s="99"/>
      <c r="C212" s="39"/>
      <c r="D212" s="45"/>
      <c r="E212" s="39"/>
      <c r="F212" s="39"/>
      <c r="G212" s="461"/>
      <c r="H212" s="58"/>
      <c r="I212" s="101"/>
      <c r="J212" s="59"/>
      <c r="K212" s="59"/>
      <c r="L212" s="270"/>
    </row>
    <row r="213" spans="1:12" ht="34.5" thickBot="1">
      <c r="A213" s="42" t="s">
        <v>11</v>
      </c>
      <c r="B213" s="153" t="s">
        <v>1</v>
      </c>
      <c r="C213" s="62" t="s">
        <v>32</v>
      </c>
      <c r="D213" s="10" t="s">
        <v>3</v>
      </c>
      <c r="E213" s="43" t="s">
        <v>4</v>
      </c>
      <c r="F213" s="10" t="s">
        <v>33</v>
      </c>
      <c r="G213" s="443" t="s">
        <v>24</v>
      </c>
      <c r="H213" s="10" t="s">
        <v>7</v>
      </c>
      <c r="I213" s="10" t="s">
        <v>6</v>
      </c>
      <c r="J213" s="44" t="s">
        <v>8</v>
      </c>
      <c r="K213" s="155" t="s">
        <v>14</v>
      </c>
      <c r="L213" s="10" t="s">
        <v>13</v>
      </c>
    </row>
    <row r="214" spans="1:12" ht="409.5" customHeight="1">
      <c r="A214" s="576">
        <v>1</v>
      </c>
      <c r="B214" s="573" t="s">
        <v>708</v>
      </c>
      <c r="C214" s="623"/>
      <c r="D214" s="624" t="s">
        <v>305</v>
      </c>
      <c r="E214" s="576" t="s">
        <v>21</v>
      </c>
      <c r="F214" s="576">
        <v>8100</v>
      </c>
      <c r="G214" s="625"/>
      <c r="H214" s="626">
        <f>G214*F214</f>
        <v>0</v>
      </c>
      <c r="I214" s="627">
        <v>8</v>
      </c>
      <c r="J214" s="626">
        <f>K214-H214</f>
        <v>0</v>
      </c>
      <c r="K214" s="626">
        <f>H214*1.08</f>
        <v>0</v>
      </c>
      <c r="L214" s="628">
        <f>G214*1.08</f>
        <v>0</v>
      </c>
    </row>
    <row r="215" spans="1:12" ht="293.25" thickBot="1">
      <c r="A215" s="329"/>
      <c r="B215" s="352" t="s">
        <v>421</v>
      </c>
      <c r="C215" s="51" t="s">
        <v>37</v>
      </c>
      <c r="D215" s="9">
        <v>300001051</v>
      </c>
      <c r="E215" s="173" t="s">
        <v>21</v>
      </c>
      <c r="F215" s="5">
        <v>30</v>
      </c>
      <c r="G215" s="454"/>
      <c r="H215" s="7">
        <f>G215*F215</f>
        <v>0</v>
      </c>
      <c r="I215" s="56">
        <v>8</v>
      </c>
      <c r="J215" s="7">
        <f>K215-H215</f>
        <v>0</v>
      </c>
      <c r="K215" s="7">
        <f>H215*1.08</f>
        <v>0</v>
      </c>
      <c r="L215" s="404">
        <f>G215*1.08</f>
        <v>0</v>
      </c>
    </row>
    <row r="216" spans="1:12" ht="15.75" thickBot="1">
      <c r="A216" s="76"/>
      <c r="B216" s="647" t="s">
        <v>10</v>
      </c>
      <c r="C216" s="648"/>
      <c r="D216" s="648"/>
      <c r="E216" s="648"/>
      <c r="F216" s="648"/>
      <c r="G216" s="649"/>
      <c r="H216" s="504">
        <f>SUM(H214:H215)</f>
        <v>0</v>
      </c>
      <c r="I216" s="505"/>
      <c r="J216" s="504">
        <f>SUM(J214:J215)</f>
        <v>0</v>
      </c>
      <c r="K216" s="504">
        <f>SUM(K214:K215)</f>
        <v>0</v>
      </c>
    </row>
    <row r="217" spans="1:12" ht="22.5" customHeight="1">
      <c r="A217" s="76"/>
      <c r="B217" s="701" t="s">
        <v>297</v>
      </c>
      <c r="C217" s="702"/>
      <c r="D217" s="702"/>
      <c r="E217" s="702"/>
      <c r="F217" s="702"/>
      <c r="G217" s="702"/>
      <c r="H217" s="702"/>
      <c r="I217" s="702"/>
      <c r="J217" s="702"/>
      <c r="K217" s="702"/>
      <c r="L217" s="703"/>
    </row>
    <row r="218" spans="1:12" ht="33.75" customHeight="1">
      <c r="B218" s="707" t="s">
        <v>317</v>
      </c>
      <c r="C218" s="708"/>
      <c r="D218" s="708"/>
      <c r="E218" s="708"/>
      <c r="F218" s="708"/>
      <c r="G218" s="708"/>
      <c r="H218" s="708"/>
      <c r="I218" s="708"/>
      <c r="J218" s="708"/>
      <c r="K218" s="708"/>
      <c r="L218" s="709"/>
    </row>
    <row r="219" spans="1:12">
      <c r="F219" s="149"/>
      <c r="G219" s="460"/>
    </row>
    <row r="220" spans="1:12">
      <c r="A220" s="78"/>
      <c r="B220" s="78" t="s">
        <v>665</v>
      </c>
      <c r="D220" s="216"/>
      <c r="F220" s="149"/>
      <c r="G220" s="460"/>
    </row>
    <row r="221" spans="1:12" ht="15.75" thickBot="1">
      <c r="A221" s="57"/>
      <c r="B221" s="46"/>
      <c r="C221" s="39"/>
      <c r="D221" s="45"/>
      <c r="E221" s="39"/>
      <c r="F221" s="39"/>
      <c r="G221" s="461"/>
      <c r="H221" s="39"/>
      <c r="I221" s="82"/>
      <c r="J221" s="46"/>
      <c r="K221" s="46"/>
      <c r="L221" s="229"/>
    </row>
    <row r="222" spans="1:12" ht="34.5" thickBot="1">
      <c r="A222" s="155" t="s">
        <v>0</v>
      </c>
      <c r="B222" s="83" t="s">
        <v>1</v>
      </c>
      <c r="C222" s="62" t="s">
        <v>32</v>
      </c>
      <c r="D222" s="10" t="s">
        <v>3</v>
      </c>
      <c r="E222" s="10" t="s">
        <v>4</v>
      </c>
      <c r="F222" s="10" t="s">
        <v>33</v>
      </c>
      <c r="G222" s="459" t="s">
        <v>24</v>
      </c>
      <c r="H222" s="10" t="s">
        <v>7</v>
      </c>
      <c r="I222" s="146" t="s">
        <v>6</v>
      </c>
      <c r="J222" s="44" t="s">
        <v>8</v>
      </c>
      <c r="K222" s="53" t="s">
        <v>14</v>
      </c>
      <c r="L222" s="62" t="s">
        <v>13</v>
      </c>
    </row>
    <row r="223" spans="1:12" ht="168.75">
      <c r="A223" s="326">
        <v>1</v>
      </c>
      <c r="B223" s="353" t="s">
        <v>377</v>
      </c>
      <c r="C223" s="326" t="s">
        <v>126</v>
      </c>
      <c r="D223" s="38"/>
      <c r="E223" s="326" t="s">
        <v>19</v>
      </c>
      <c r="F223" s="326">
        <v>4</v>
      </c>
      <c r="G223" s="444"/>
      <c r="H223" s="21">
        <f>G223*F223</f>
        <v>0</v>
      </c>
      <c r="I223" s="56">
        <v>8</v>
      </c>
      <c r="J223" s="22">
        <f>K223-H223</f>
        <v>0</v>
      </c>
      <c r="K223" s="22">
        <f>H223*1.08</f>
        <v>0</v>
      </c>
      <c r="L223" s="21">
        <f>G223*1.08</f>
        <v>0</v>
      </c>
    </row>
    <row r="224" spans="1:12" ht="157.5">
      <c r="A224" s="173">
        <v>2</v>
      </c>
      <c r="B224" s="348" t="s">
        <v>378</v>
      </c>
      <c r="C224" s="173" t="s">
        <v>127</v>
      </c>
      <c r="D224" s="38"/>
      <c r="E224" s="173" t="s">
        <v>19</v>
      </c>
      <c r="F224" s="173">
        <v>400</v>
      </c>
      <c r="G224" s="454"/>
      <c r="H224" s="21">
        <f t="shared" ref="H224:H241" si="27">G224*F224</f>
        <v>0</v>
      </c>
      <c r="I224" s="56">
        <v>8</v>
      </c>
      <c r="J224" s="22">
        <f t="shared" ref="J224:J241" si="28">K224-H224</f>
        <v>0</v>
      </c>
      <c r="K224" s="22">
        <f t="shared" ref="K224:K241" si="29">H224*1.08</f>
        <v>0</v>
      </c>
      <c r="L224" s="21">
        <f t="shared" ref="L224:L241" si="30">G224*1.08</f>
        <v>0</v>
      </c>
    </row>
    <row r="225" spans="1:12" ht="112.5">
      <c r="A225" s="173">
        <v>3</v>
      </c>
      <c r="B225" s="345" t="s">
        <v>379</v>
      </c>
      <c r="C225" s="173" t="s">
        <v>128</v>
      </c>
      <c r="D225" s="38"/>
      <c r="E225" s="173" t="s">
        <v>19</v>
      </c>
      <c r="F225" s="173">
        <v>72</v>
      </c>
      <c r="G225" s="454"/>
      <c r="H225" s="21">
        <f t="shared" si="27"/>
        <v>0</v>
      </c>
      <c r="I225" s="56">
        <v>8</v>
      </c>
      <c r="J225" s="22">
        <f t="shared" si="28"/>
        <v>0</v>
      </c>
      <c r="K225" s="22">
        <f t="shared" si="29"/>
        <v>0</v>
      </c>
      <c r="L225" s="21">
        <f t="shared" si="30"/>
        <v>0</v>
      </c>
    </row>
    <row r="226" spans="1:12" ht="135">
      <c r="A226" s="173">
        <v>4</v>
      </c>
      <c r="B226" s="354" t="s">
        <v>380</v>
      </c>
      <c r="C226" s="173" t="s">
        <v>129</v>
      </c>
      <c r="D226" s="38"/>
      <c r="E226" s="173" t="s">
        <v>19</v>
      </c>
      <c r="F226" s="173">
        <v>78</v>
      </c>
      <c r="G226" s="454"/>
      <c r="H226" s="21">
        <f t="shared" si="27"/>
        <v>0</v>
      </c>
      <c r="I226" s="56">
        <v>8</v>
      </c>
      <c r="J226" s="22">
        <f t="shared" si="28"/>
        <v>0</v>
      </c>
      <c r="K226" s="22">
        <f t="shared" si="29"/>
        <v>0</v>
      </c>
      <c r="L226" s="21">
        <f t="shared" si="30"/>
        <v>0</v>
      </c>
    </row>
    <row r="227" spans="1:12">
      <c r="A227" s="173">
        <v>5</v>
      </c>
      <c r="B227" s="90" t="s">
        <v>130</v>
      </c>
      <c r="C227" s="173" t="s">
        <v>131</v>
      </c>
      <c r="D227" s="38"/>
      <c r="E227" s="173" t="s">
        <v>9</v>
      </c>
      <c r="F227" s="173">
        <v>4</v>
      </c>
      <c r="G227" s="454"/>
      <c r="H227" s="21">
        <f t="shared" si="27"/>
        <v>0</v>
      </c>
      <c r="I227" s="56">
        <v>8</v>
      </c>
      <c r="J227" s="22">
        <f t="shared" si="28"/>
        <v>0</v>
      </c>
      <c r="K227" s="22">
        <f t="shared" si="29"/>
        <v>0</v>
      </c>
      <c r="L227" s="21">
        <f t="shared" si="30"/>
        <v>0</v>
      </c>
    </row>
    <row r="228" spans="1:12">
      <c r="A228" s="173">
        <v>6</v>
      </c>
      <c r="B228" s="90" t="s">
        <v>132</v>
      </c>
      <c r="C228" s="173" t="s">
        <v>133</v>
      </c>
      <c r="D228" s="38"/>
      <c r="E228" s="173" t="s">
        <v>9</v>
      </c>
      <c r="F228" s="173">
        <v>4</v>
      </c>
      <c r="G228" s="454"/>
      <c r="H228" s="21">
        <f t="shared" si="27"/>
        <v>0</v>
      </c>
      <c r="I228" s="56">
        <v>8</v>
      </c>
      <c r="J228" s="22">
        <f t="shared" si="28"/>
        <v>0</v>
      </c>
      <c r="K228" s="22">
        <f t="shared" si="29"/>
        <v>0</v>
      </c>
      <c r="L228" s="21">
        <f t="shared" si="30"/>
        <v>0</v>
      </c>
    </row>
    <row r="229" spans="1:12">
      <c r="A229" s="173">
        <v>7</v>
      </c>
      <c r="B229" s="90" t="s">
        <v>134</v>
      </c>
      <c r="C229" s="173" t="s">
        <v>135</v>
      </c>
      <c r="D229" s="38"/>
      <c r="E229" s="173" t="s">
        <v>125</v>
      </c>
      <c r="F229" s="173">
        <v>460</v>
      </c>
      <c r="G229" s="454"/>
      <c r="H229" s="21">
        <f t="shared" si="27"/>
        <v>0</v>
      </c>
      <c r="I229" s="56">
        <v>8</v>
      </c>
      <c r="J229" s="22">
        <f t="shared" si="28"/>
        <v>0</v>
      </c>
      <c r="K229" s="22">
        <f t="shared" si="29"/>
        <v>0</v>
      </c>
      <c r="L229" s="21">
        <f t="shared" si="30"/>
        <v>0</v>
      </c>
    </row>
    <row r="230" spans="1:12">
      <c r="A230" s="173">
        <v>8</v>
      </c>
      <c r="B230" s="90" t="s">
        <v>136</v>
      </c>
      <c r="C230" s="173" t="s">
        <v>137</v>
      </c>
      <c r="D230" s="38"/>
      <c r="E230" s="173" t="s">
        <v>138</v>
      </c>
      <c r="F230" s="173">
        <v>2</v>
      </c>
      <c r="G230" s="454"/>
      <c r="H230" s="21">
        <f t="shared" si="27"/>
        <v>0</v>
      </c>
      <c r="I230" s="56">
        <v>8</v>
      </c>
      <c r="J230" s="22">
        <f t="shared" si="28"/>
        <v>0</v>
      </c>
      <c r="K230" s="22">
        <f t="shared" si="29"/>
        <v>0</v>
      </c>
      <c r="L230" s="21">
        <f t="shared" si="30"/>
        <v>0</v>
      </c>
    </row>
    <row r="231" spans="1:12" ht="22.5">
      <c r="A231" s="173">
        <v>9</v>
      </c>
      <c r="B231" s="90" t="s">
        <v>139</v>
      </c>
      <c r="C231" s="173" t="s">
        <v>140</v>
      </c>
      <c r="D231" s="38"/>
      <c r="E231" s="173" t="s">
        <v>138</v>
      </c>
      <c r="F231" s="173">
        <v>120</v>
      </c>
      <c r="G231" s="454"/>
      <c r="H231" s="21">
        <f t="shared" si="27"/>
        <v>0</v>
      </c>
      <c r="I231" s="56">
        <v>8</v>
      </c>
      <c r="J231" s="22">
        <f t="shared" si="28"/>
        <v>0</v>
      </c>
      <c r="K231" s="22">
        <f t="shared" si="29"/>
        <v>0</v>
      </c>
      <c r="L231" s="21">
        <f t="shared" si="30"/>
        <v>0</v>
      </c>
    </row>
    <row r="232" spans="1:12">
      <c r="A232" s="173">
        <v>10</v>
      </c>
      <c r="B232" s="90" t="s">
        <v>141</v>
      </c>
      <c r="C232" s="173" t="s">
        <v>296</v>
      </c>
      <c r="D232" s="38"/>
      <c r="E232" s="173" t="s">
        <v>125</v>
      </c>
      <c r="F232" s="173">
        <v>20</v>
      </c>
      <c r="G232" s="454"/>
      <c r="H232" s="21">
        <f t="shared" si="27"/>
        <v>0</v>
      </c>
      <c r="I232" s="56">
        <v>8</v>
      </c>
      <c r="J232" s="22">
        <f t="shared" si="28"/>
        <v>0</v>
      </c>
      <c r="K232" s="22">
        <f t="shared" si="29"/>
        <v>0</v>
      </c>
      <c r="L232" s="21">
        <f t="shared" si="30"/>
        <v>0</v>
      </c>
    </row>
    <row r="233" spans="1:12" ht="22.5">
      <c r="A233" s="173">
        <v>11</v>
      </c>
      <c r="B233" s="90" t="s">
        <v>142</v>
      </c>
      <c r="C233" s="173" t="s">
        <v>143</v>
      </c>
      <c r="D233" s="38"/>
      <c r="E233" s="173" t="s">
        <v>138</v>
      </c>
      <c r="F233" s="173">
        <v>90</v>
      </c>
      <c r="G233" s="454"/>
      <c r="H233" s="21">
        <f t="shared" si="27"/>
        <v>0</v>
      </c>
      <c r="I233" s="56">
        <v>8</v>
      </c>
      <c r="J233" s="22">
        <f t="shared" si="28"/>
        <v>0</v>
      </c>
      <c r="K233" s="22">
        <f t="shared" si="29"/>
        <v>0</v>
      </c>
      <c r="L233" s="21">
        <f t="shared" si="30"/>
        <v>0</v>
      </c>
    </row>
    <row r="234" spans="1:12" ht="22.5">
      <c r="A234" s="173">
        <v>12</v>
      </c>
      <c r="B234" s="90" t="s">
        <v>144</v>
      </c>
      <c r="C234" s="173" t="s">
        <v>145</v>
      </c>
      <c r="D234" s="38"/>
      <c r="E234" s="173" t="s">
        <v>125</v>
      </c>
      <c r="F234" s="173">
        <v>160</v>
      </c>
      <c r="G234" s="454"/>
      <c r="H234" s="21">
        <f t="shared" si="27"/>
        <v>0</v>
      </c>
      <c r="I234" s="56">
        <v>8</v>
      </c>
      <c r="J234" s="22">
        <f t="shared" si="28"/>
        <v>0</v>
      </c>
      <c r="K234" s="22">
        <f t="shared" si="29"/>
        <v>0</v>
      </c>
      <c r="L234" s="21">
        <f t="shared" si="30"/>
        <v>0</v>
      </c>
    </row>
    <row r="235" spans="1:12">
      <c r="A235" s="173">
        <v>13</v>
      </c>
      <c r="B235" s="90" t="s">
        <v>146</v>
      </c>
      <c r="C235" s="173" t="s">
        <v>147</v>
      </c>
      <c r="D235" s="38"/>
      <c r="E235" s="173" t="s">
        <v>9</v>
      </c>
      <c r="F235" s="173">
        <v>480</v>
      </c>
      <c r="G235" s="454"/>
      <c r="H235" s="21">
        <f t="shared" si="27"/>
        <v>0</v>
      </c>
      <c r="I235" s="56">
        <v>8</v>
      </c>
      <c r="J235" s="22">
        <f t="shared" si="28"/>
        <v>0</v>
      </c>
      <c r="K235" s="22">
        <f t="shared" si="29"/>
        <v>0</v>
      </c>
      <c r="L235" s="21">
        <f t="shared" si="30"/>
        <v>0</v>
      </c>
    </row>
    <row r="236" spans="1:12" ht="22.5">
      <c r="A236" s="173">
        <v>14</v>
      </c>
      <c r="B236" s="102" t="s">
        <v>148</v>
      </c>
      <c r="C236" s="173" t="s">
        <v>149</v>
      </c>
      <c r="E236" s="174" t="s">
        <v>9</v>
      </c>
      <c r="F236" s="174">
        <v>80</v>
      </c>
      <c r="H236" s="21">
        <f t="shared" si="27"/>
        <v>0</v>
      </c>
      <c r="I236" s="56">
        <v>8</v>
      </c>
      <c r="J236" s="22">
        <f t="shared" si="28"/>
        <v>0</v>
      </c>
      <c r="K236" s="22">
        <f t="shared" si="29"/>
        <v>0</v>
      </c>
      <c r="L236" s="21">
        <f t="shared" si="30"/>
        <v>0</v>
      </c>
    </row>
    <row r="237" spans="1:12" ht="22.5">
      <c r="A237" s="173">
        <v>15</v>
      </c>
      <c r="B237" s="3" t="s">
        <v>150</v>
      </c>
      <c r="C237" s="173" t="s">
        <v>151</v>
      </c>
      <c r="E237" s="174" t="s">
        <v>15</v>
      </c>
      <c r="F237" s="174">
        <v>18</v>
      </c>
      <c r="H237" s="21">
        <f t="shared" si="27"/>
        <v>0</v>
      </c>
      <c r="I237" s="174">
        <v>8</v>
      </c>
      <c r="J237" s="22">
        <f t="shared" si="28"/>
        <v>0</v>
      </c>
      <c r="K237" s="22">
        <f t="shared" si="29"/>
        <v>0</v>
      </c>
      <c r="L237" s="21">
        <f t="shared" si="30"/>
        <v>0</v>
      </c>
    </row>
    <row r="238" spans="1:12">
      <c r="A238" s="173">
        <v>16</v>
      </c>
      <c r="B238" s="168" t="s">
        <v>152</v>
      </c>
      <c r="E238" s="174" t="s">
        <v>19</v>
      </c>
      <c r="F238" s="174">
        <v>1</v>
      </c>
      <c r="H238" s="21">
        <f t="shared" si="27"/>
        <v>0</v>
      </c>
      <c r="I238" s="174">
        <v>8</v>
      </c>
      <c r="J238" s="22">
        <f t="shared" si="28"/>
        <v>0</v>
      </c>
      <c r="K238" s="22">
        <f>H238*1.08</f>
        <v>0</v>
      </c>
      <c r="L238" s="21">
        <v>61.87</v>
      </c>
    </row>
    <row r="239" spans="1:12" ht="22.5">
      <c r="A239" s="173">
        <v>17</v>
      </c>
      <c r="B239" s="69" t="s">
        <v>312</v>
      </c>
      <c r="E239" s="148" t="s">
        <v>125</v>
      </c>
      <c r="F239" s="174">
        <v>40</v>
      </c>
      <c r="H239" s="21">
        <f t="shared" si="27"/>
        <v>0</v>
      </c>
      <c r="I239" s="174">
        <v>8</v>
      </c>
      <c r="J239" s="22">
        <f t="shared" si="28"/>
        <v>0</v>
      </c>
      <c r="K239" s="22">
        <f t="shared" si="29"/>
        <v>0</v>
      </c>
      <c r="L239" s="21">
        <f t="shared" si="30"/>
        <v>0</v>
      </c>
    </row>
    <row r="240" spans="1:12" ht="22.5">
      <c r="A240" s="173">
        <v>18</v>
      </c>
      <c r="B240" s="561" t="s">
        <v>419</v>
      </c>
      <c r="C240" s="204"/>
      <c r="D240" s="328"/>
      <c r="E240" s="174" t="s">
        <v>19</v>
      </c>
      <c r="F240" s="328">
        <v>60</v>
      </c>
      <c r="G240" s="448"/>
      <c r="H240" s="21">
        <f t="shared" si="27"/>
        <v>0</v>
      </c>
      <c r="I240" s="174">
        <v>8</v>
      </c>
      <c r="J240" s="22">
        <f t="shared" si="28"/>
        <v>0</v>
      </c>
      <c r="K240" s="22">
        <f t="shared" si="29"/>
        <v>0</v>
      </c>
      <c r="L240" s="21">
        <f t="shared" si="30"/>
        <v>0</v>
      </c>
    </row>
    <row r="241" spans="1:12" ht="24" thickBot="1">
      <c r="A241" s="173">
        <v>19</v>
      </c>
      <c r="B241" s="90" t="s">
        <v>292</v>
      </c>
      <c r="C241" s="147" t="s">
        <v>293</v>
      </c>
      <c r="E241" s="174" t="s">
        <v>125</v>
      </c>
      <c r="F241" s="174">
        <v>10</v>
      </c>
      <c r="H241" s="21">
        <f t="shared" si="27"/>
        <v>0</v>
      </c>
      <c r="I241" s="68">
        <v>8</v>
      </c>
      <c r="J241" s="22">
        <f t="shared" si="28"/>
        <v>0</v>
      </c>
      <c r="K241" s="22">
        <f t="shared" si="29"/>
        <v>0</v>
      </c>
      <c r="L241" s="21">
        <f t="shared" si="30"/>
        <v>0</v>
      </c>
    </row>
    <row r="242" spans="1:12" ht="15.75" customHeight="1" thickBot="1">
      <c r="A242" s="233"/>
      <c r="B242" s="663" t="s">
        <v>10</v>
      </c>
      <c r="C242" s="664"/>
      <c r="D242" s="664"/>
      <c r="E242" s="664"/>
      <c r="F242" s="664"/>
      <c r="G242" s="665"/>
      <c r="H242" s="495">
        <f>SUM(H223:H241)</f>
        <v>0</v>
      </c>
      <c r="I242" s="506"/>
      <c r="J242" s="495">
        <f>SUM(J223:J241)</f>
        <v>0</v>
      </c>
      <c r="K242" s="495">
        <f>SUM(K223:K241)</f>
        <v>0</v>
      </c>
      <c r="L242" s="232"/>
    </row>
    <row r="243" spans="1:12" ht="33.75" customHeight="1">
      <c r="A243" s="104"/>
      <c r="B243" s="710" t="s">
        <v>153</v>
      </c>
      <c r="C243" s="711"/>
      <c r="D243" s="711"/>
      <c r="E243" s="711"/>
      <c r="F243" s="711"/>
      <c r="G243" s="711"/>
      <c r="H243" s="711"/>
      <c r="I243" s="711"/>
      <c r="J243" s="711"/>
      <c r="K243" s="711"/>
      <c r="L243" s="712"/>
    </row>
    <row r="244" spans="1:12" ht="33.75" customHeight="1">
      <c r="A244" s="105"/>
      <c r="B244" s="698" t="s">
        <v>371</v>
      </c>
      <c r="C244" s="699"/>
      <c r="D244" s="699"/>
      <c r="E244" s="699"/>
      <c r="F244" s="699"/>
      <c r="G244" s="699"/>
      <c r="H244" s="699"/>
      <c r="I244" s="699"/>
      <c r="J244" s="699"/>
      <c r="K244" s="699"/>
      <c r="L244" s="700"/>
    </row>
    <row r="245" spans="1:12">
      <c r="A245" s="76"/>
      <c r="B245" s="23"/>
      <c r="F245" s="149"/>
      <c r="G245" s="460"/>
    </row>
    <row r="246" spans="1:12">
      <c r="A246" s="74"/>
      <c r="B246" s="74" t="s">
        <v>666</v>
      </c>
      <c r="D246" s="216"/>
      <c r="F246" s="149"/>
      <c r="G246" s="460"/>
    </row>
    <row r="247" spans="1:12" ht="15.75" thickBot="1">
      <c r="A247" s="91"/>
      <c r="B247" s="46"/>
      <c r="C247" s="39"/>
      <c r="D247" s="40"/>
      <c r="E247" s="39"/>
      <c r="F247" s="39"/>
      <c r="G247" s="461"/>
      <c r="H247" s="39"/>
      <c r="I247" s="82"/>
      <c r="J247" s="46"/>
      <c r="K247" s="46"/>
      <c r="L247" s="229"/>
    </row>
    <row r="248" spans="1:12" ht="34.5" thickBot="1">
      <c r="A248" s="53" t="s">
        <v>0</v>
      </c>
      <c r="B248" s="44" t="s">
        <v>1</v>
      </c>
      <c r="C248" s="10" t="s">
        <v>32</v>
      </c>
      <c r="D248" s="10" t="s">
        <v>3</v>
      </c>
      <c r="E248" s="10" t="s">
        <v>4</v>
      </c>
      <c r="F248" s="10" t="s">
        <v>33</v>
      </c>
      <c r="G248" s="443" t="s">
        <v>24</v>
      </c>
      <c r="H248" s="10" t="s">
        <v>7</v>
      </c>
      <c r="I248" s="113" t="s">
        <v>6</v>
      </c>
      <c r="J248" s="44" t="s">
        <v>8</v>
      </c>
      <c r="K248" s="155" t="s">
        <v>14</v>
      </c>
      <c r="L248" s="10" t="s">
        <v>13</v>
      </c>
    </row>
    <row r="249" spans="1:12" ht="78.75">
      <c r="A249" s="18">
        <v>1</v>
      </c>
      <c r="B249" s="175" t="s">
        <v>362</v>
      </c>
      <c r="C249" s="326" t="s">
        <v>154</v>
      </c>
      <c r="D249" s="38"/>
      <c r="E249" s="326" t="s">
        <v>19</v>
      </c>
      <c r="F249" s="326">
        <v>4</v>
      </c>
      <c r="G249" s="463"/>
      <c r="H249" s="21">
        <f>G249*F249</f>
        <v>0</v>
      </c>
      <c r="I249" s="56">
        <v>23</v>
      </c>
      <c r="J249" s="22">
        <f>K249-H249</f>
        <v>0</v>
      </c>
      <c r="K249" s="22">
        <f>H249*1.23</f>
        <v>0</v>
      </c>
      <c r="L249" s="21">
        <f>G249*1.23</f>
        <v>0</v>
      </c>
    </row>
    <row r="250" spans="1:12" ht="78.75">
      <c r="A250" s="51">
        <v>2</v>
      </c>
      <c r="B250" s="175" t="s">
        <v>363</v>
      </c>
      <c r="C250" s="173" t="s">
        <v>155</v>
      </c>
      <c r="D250" s="38"/>
      <c r="E250" s="173" t="s">
        <v>19</v>
      </c>
      <c r="F250" s="173">
        <v>4</v>
      </c>
      <c r="G250" s="463"/>
      <c r="H250" s="21">
        <f t="shared" ref="H250:H254" si="31">G250*F250</f>
        <v>0</v>
      </c>
      <c r="I250" s="56">
        <v>23</v>
      </c>
      <c r="J250" s="22">
        <f t="shared" ref="J250:J253" si="32">K250-H250</f>
        <v>0</v>
      </c>
      <c r="K250" s="22">
        <f t="shared" ref="K250:K252" si="33">H250*1.23</f>
        <v>0</v>
      </c>
      <c r="L250" s="21">
        <f t="shared" ref="L250:L252" si="34">G250*1.23</f>
        <v>0</v>
      </c>
    </row>
    <row r="251" spans="1:12" ht="180">
      <c r="A251" s="51">
        <v>3</v>
      </c>
      <c r="B251" s="175" t="s">
        <v>364</v>
      </c>
      <c r="C251" s="173" t="s">
        <v>156</v>
      </c>
      <c r="D251" s="38"/>
      <c r="E251" s="173" t="s">
        <v>19</v>
      </c>
      <c r="F251" s="173">
        <v>2</v>
      </c>
      <c r="G251" s="463"/>
      <c r="H251" s="21">
        <f t="shared" si="31"/>
        <v>0</v>
      </c>
      <c r="I251" s="5">
        <v>23</v>
      </c>
      <c r="J251" s="22">
        <f t="shared" si="32"/>
        <v>0</v>
      </c>
      <c r="K251" s="22">
        <f t="shared" si="33"/>
        <v>0</v>
      </c>
      <c r="L251" s="21">
        <f t="shared" si="34"/>
        <v>0</v>
      </c>
    </row>
    <row r="252" spans="1:12" ht="22.5">
      <c r="A252" s="51">
        <v>4</v>
      </c>
      <c r="B252" s="161" t="s">
        <v>359</v>
      </c>
      <c r="C252" s="106"/>
      <c r="D252" s="38"/>
      <c r="E252" s="173" t="s">
        <v>9</v>
      </c>
      <c r="F252" s="173">
        <v>6</v>
      </c>
      <c r="G252" s="463"/>
      <c r="H252" s="21">
        <f t="shared" si="31"/>
        <v>0</v>
      </c>
      <c r="I252" s="141">
        <v>23</v>
      </c>
      <c r="J252" s="22">
        <f t="shared" si="32"/>
        <v>0</v>
      </c>
      <c r="K252" s="22">
        <f t="shared" si="33"/>
        <v>0</v>
      </c>
      <c r="L252" s="21">
        <f t="shared" si="34"/>
        <v>0</v>
      </c>
    </row>
    <row r="253" spans="1:12" ht="67.5">
      <c r="A253" s="160">
        <v>5</v>
      </c>
      <c r="B253" s="161" t="s">
        <v>360</v>
      </c>
      <c r="C253" s="162"/>
      <c r="D253" s="163"/>
      <c r="E253" s="160" t="s">
        <v>19</v>
      </c>
      <c r="F253" s="160">
        <v>2</v>
      </c>
      <c r="G253" s="463"/>
      <c r="H253" s="21">
        <f t="shared" si="31"/>
        <v>0</v>
      </c>
      <c r="I253" s="165">
        <v>8</v>
      </c>
      <c r="J253" s="22">
        <f t="shared" si="32"/>
        <v>0</v>
      </c>
      <c r="K253" s="22">
        <f>H253*1.08</f>
        <v>0</v>
      </c>
      <c r="L253" s="21">
        <f>G253*1.08</f>
        <v>0</v>
      </c>
    </row>
    <row r="254" spans="1:12" ht="45.75" thickBot="1">
      <c r="A254" s="160">
        <v>6</v>
      </c>
      <c r="B254" s="161" t="s">
        <v>361</v>
      </c>
      <c r="C254" s="162"/>
      <c r="D254" s="163"/>
      <c r="E254" s="160" t="s">
        <v>19</v>
      </c>
      <c r="F254" s="160">
        <v>2</v>
      </c>
      <c r="G254" s="463"/>
      <c r="H254" s="21">
        <f t="shared" si="31"/>
        <v>0</v>
      </c>
      <c r="I254" s="165">
        <v>8</v>
      </c>
      <c r="J254" s="22">
        <f t="shared" ref="J254" si="35">K254-H254</f>
        <v>0</v>
      </c>
      <c r="K254" s="22">
        <f>H254*1.08</f>
        <v>0</v>
      </c>
      <c r="L254" s="21">
        <f>G254*1.08</f>
        <v>0</v>
      </c>
    </row>
    <row r="255" spans="1:12" ht="15.75" customHeight="1" thickBot="1">
      <c r="A255" s="647" t="s">
        <v>10</v>
      </c>
      <c r="B255" s="648"/>
      <c r="C255" s="648"/>
      <c r="D255" s="648"/>
      <c r="E255" s="648"/>
      <c r="F255" s="648"/>
      <c r="G255" s="649"/>
      <c r="H255" s="495">
        <f>SUM(H249:H254)</f>
        <v>0</v>
      </c>
      <c r="I255" s="507"/>
      <c r="J255" s="508">
        <f>SUM(J249:J254)</f>
        <v>0</v>
      </c>
      <c r="K255" s="495">
        <f>SUM(K249:K254)</f>
        <v>0</v>
      </c>
      <c r="L255" s="164"/>
    </row>
    <row r="256" spans="1:12">
      <c r="A256" s="76"/>
      <c r="B256" s="90"/>
      <c r="F256" s="149"/>
      <c r="G256" s="460"/>
      <c r="H256" s="24"/>
      <c r="J256" s="30"/>
      <c r="K256" s="30"/>
    </row>
    <row r="257" spans="1:12">
      <c r="A257" s="74"/>
      <c r="B257" s="74" t="s">
        <v>667</v>
      </c>
      <c r="C257" s="355"/>
      <c r="F257" s="149"/>
      <c r="G257" s="460"/>
      <c r="J257" s="356"/>
    </row>
    <row r="258" spans="1:12" ht="15.75" thickBot="1">
      <c r="A258" s="91"/>
      <c r="B258" s="46"/>
      <c r="C258" s="39"/>
      <c r="D258" s="45"/>
      <c r="E258" s="39"/>
      <c r="F258" s="39"/>
      <c r="G258" s="461"/>
      <c r="H258" s="39"/>
      <c r="I258" s="82"/>
      <c r="J258" s="46"/>
      <c r="K258" s="46"/>
      <c r="L258" s="229"/>
    </row>
    <row r="259" spans="1:12" ht="34.5" thickBot="1">
      <c r="A259" s="53" t="s">
        <v>0</v>
      </c>
      <c r="B259" s="44" t="s">
        <v>1</v>
      </c>
      <c r="C259" s="10" t="s">
        <v>32</v>
      </c>
      <c r="D259" s="10" t="s">
        <v>3</v>
      </c>
      <c r="E259" s="10" t="s">
        <v>4</v>
      </c>
      <c r="F259" s="10" t="s">
        <v>33</v>
      </c>
      <c r="G259" s="443" t="s">
        <v>24</v>
      </c>
      <c r="H259" s="10" t="s">
        <v>7</v>
      </c>
      <c r="I259" s="142" t="s">
        <v>6</v>
      </c>
      <c r="J259" s="44" t="s">
        <v>8</v>
      </c>
      <c r="K259" s="155" t="s">
        <v>14</v>
      </c>
      <c r="L259" s="10" t="s">
        <v>13</v>
      </c>
    </row>
    <row r="260" spans="1:12">
      <c r="A260" s="18">
        <v>1</v>
      </c>
      <c r="B260" s="95" t="s">
        <v>157</v>
      </c>
      <c r="C260" s="326"/>
      <c r="D260" s="107"/>
      <c r="E260" s="326" t="s">
        <v>19</v>
      </c>
      <c r="F260" s="326">
        <v>12</v>
      </c>
      <c r="G260" s="465"/>
      <c r="H260" s="21">
        <f>G260*F260</f>
        <v>0</v>
      </c>
      <c r="I260" s="20">
        <v>8</v>
      </c>
      <c r="J260" s="22">
        <f>K260-H260</f>
        <v>0</v>
      </c>
      <c r="K260" s="22">
        <f>H260*1.08</f>
        <v>0</v>
      </c>
      <c r="L260" s="19">
        <f>G260*1.08</f>
        <v>0</v>
      </c>
    </row>
    <row r="261" spans="1:12" ht="22.5">
      <c r="A261" s="51">
        <v>2</v>
      </c>
      <c r="B261" s="90" t="s">
        <v>158</v>
      </c>
      <c r="C261" s="173"/>
      <c r="D261" s="38"/>
      <c r="E261" s="173" t="s">
        <v>19</v>
      </c>
      <c r="F261" s="173">
        <v>6</v>
      </c>
      <c r="G261" s="465"/>
      <c r="H261" s="21">
        <f t="shared" ref="H261:H276" si="36">G261*F261</f>
        <v>0</v>
      </c>
      <c r="I261" s="20">
        <v>8</v>
      </c>
      <c r="J261" s="22">
        <f t="shared" ref="J261:J276" si="37">K261-H261</f>
        <v>0</v>
      </c>
      <c r="K261" s="22">
        <f t="shared" ref="K261:K276" si="38">H261*1.08</f>
        <v>0</v>
      </c>
      <c r="L261" s="19">
        <f t="shared" ref="L261:L276" si="39">G261*1.08</f>
        <v>0</v>
      </c>
    </row>
    <row r="262" spans="1:12" ht="22.5">
      <c r="A262" s="18">
        <v>3</v>
      </c>
      <c r="B262" s="90" t="s">
        <v>159</v>
      </c>
      <c r="C262" s="173"/>
      <c r="D262" s="38"/>
      <c r="E262" s="173" t="s">
        <v>9</v>
      </c>
      <c r="F262" s="173">
        <v>200</v>
      </c>
      <c r="G262" s="465"/>
      <c r="H262" s="21">
        <f t="shared" si="36"/>
        <v>0</v>
      </c>
      <c r="I262" s="20">
        <v>23</v>
      </c>
      <c r="J262" s="22">
        <f t="shared" si="37"/>
        <v>0</v>
      </c>
      <c r="K262" s="22">
        <f>H262*1.23</f>
        <v>0</v>
      </c>
      <c r="L262" s="19">
        <f>G262*1.23</f>
        <v>0</v>
      </c>
    </row>
    <row r="263" spans="1:12" ht="78.75">
      <c r="A263" s="51">
        <v>4</v>
      </c>
      <c r="B263" s="344" t="s">
        <v>381</v>
      </c>
      <c r="C263" s="173" t="s">
        <v>160</v>
      </c>
      <c r="D263" s="38"/>
      <c r="E263" s="173" t="s">
        <v>19</v>
      </c>
      <c r="F263" s="173">
        <v>4</v>
      </c>
      <c r="G263" s="465"/>
      <c r="H263" s="21">
        <f t="shared" si="36"/>
        <v>0</v>
      </c>
      <c r="I263" s="20">
        <v>23</v>
      </c>
      <c r="J263" s="22">
        <f t="shared" ref="J263:J264" si="40">K263-H263</f>
        <v>0</v>
      </c>
      <c r="K263" s="22">
        <f>H263*1.23</f>
        <v>0</v>
      </c>
      <c r="L263" s="19">
        <f t="shared" ref="L263:L264" si="41">G263*1.23</f>
        <v>0</v>
      </c>
    </row>
    <row r="264" spans="1:12" ht="22.5">
      <c r="A264" s="18">
        <v>5</v>
      </c>
      <c r="B264" s="90" t="s">
        <v>161</v>
      </c>
      <c r="C264" s="173" t="s">
        <v>162</v>
      </c>
      <c r="D264" s="38"/>
      <c r="E264" s="173" t="s">
        <v>125</v>
      </c>
      <c r="F264" s="173">
        <v>70</v>
      </c>
      <c r="G264" s="465"/>
      <c r="H264" s="21">
        <f t="shared" si="36"/>
        <v>0</v>
      </c>
      <c r="I264" s="20">
        <v>23</v>
      </c>
      <c r="J264" s="22">
        <f t="shared" si="40"/>
        <v>0</v>
      </c>
      <c r="K264" s="22">
        <f>H264*1.23</f>
        <v>0</v>
      </c>
      <c r="L264" s="19">
        <f t="shared" si="41"/>
        <v>0</v>
      </c>
    </row>
    <row r="265" spans="1:12" ht="22.5">
      <c r="A265" s="51">
        <v>6</v>
      </c>
      <c r="B265" s="90" t="s">
        <v>413</v>
      </c>
      <c r="C265" s="173" t="s">
        <v>163</v>
      </c>
      <c r="D265" s="38"/>
      <c r="E265" s="173" t="s">
        <v>19</v>
      </c>
      <c r="F265" s="173">
        <v>4</v>
      </c>
      <c r="G265" s="465"/>
      <c r="H265" s="21">
        <f t="shared" si="36"/>
        <v>0</v>
      </c>
      <c r="I265" s="20">
        <v>8</v>
      </c>
      <c r="J265" s="22">
        <f t="shared" si="37"/>
        <v>0</v>
      </c>
      <c r="K265" s="22">
        <f t="shared" si="38"/>
        <v>0</v>
      </c>
      <c r="L265" s="19">
        <f t="shared" si="39"/>
        <v>0</v>
      </c>
    </row>
    <row r="266" spans="1:12" ht="22.5">
      <c r="A266" s="18">
        <v>7</v>
      </c>
      <c r="B266" s="90" t="s">
        <v>414</v>
      </c>
      <c r="C266" s="173" t="s">
        <v>164</v>
      </c>
      <c r="D266" s="38"/>
      <c r="E266" s="173" t="s">
        <v>19</v>
      </c>
      <c r="F266" s="173">
        <v>30</v>
      </c>
      <c r="G266" s="465"/>
      <c r="H266" s="21">
        <f t="shared" si="36"/>
        <v>0</v>
      </c>
      <c r="I266" s="20">
        <v>8</v>
      </c>
      <c r="J266" s="22">
        <f t="shared" si="37"/>
        <v>0</v>
      </c>
      <c r="K266" s="22">
        <f t="shared" si="38"/>
        <v>0</v>
      </c>
      <c r="L266" s="19">
        <f t="shared" si="39"/>
        <v>0</v>
      </c>
    </row>
    <row r="267" spans="1:12" ht="22.5">
      <c r="A267" s="51">
        <v>8</v>
      </c>
      <c r="B267" s="90" t="s">
        <v>415</v>
      </c>
      <c r="C267" s="173" t="s">
        <v>165</v>
      </c>
      <c r="D267" s="38"/>
      <c r="E267" s="173" t="s">
        <v>19</v>
      </c>
      <c r="F267" s="173">
        <v>12</v>
      </c>
      <c r="G267" s="465"/>
      <c r="H267" s="21">
        <f t="shared" si="36"/>
        <v>0</v>
      </c>
      <c r="I267" s="20">
        <v>8</v>
      </c>
      <c r="J267" s="22">
        <f t="shared" si="37"/>
        <v>0</v>
      </c>
      <c r="K267" s="22">
        <f t="shared" si="38"/>
        <v>0</v>
      </c>
      <c r="L267" s="19">
        <f t="shared" si="39"/>
        <v>0</v>
      </c>
    </row>
    <row r="268" spans="1:12" ht="22.5">
      <c r="A268" s="18">
        <v>9</v>
      </c>
      <c r="B268" s="90" t="s">
        <v>166</v>
      </c>
      <c r="C268" s="173" t="s">
        <v>167</v>
      </c>
      <c r="D268" s="38"/>
      <c r="E268" s="173" t="s">
        <v>125</v>
      </c>
      <c r="F268" s="173">
        <v>44</v>
      </c>
      <c r="G268" s="465"/>
      <c r="H268" s="21">
        <f t="shared" si="36"/>
        <v>0</v>
      </c>
      <c r="I268" s="20">
        <v>8</v>
      </c>
      <c r="J268" s="22">
        <f t="shared" si="37"/>
        <v>0</v>
      </c>
      <c r="K268" s="22">
        <f t="shared" si="38"/>
        <v>0</v>
      </c>
      <c r="L268" s="19">
        <f t="shared" si="39"/>
        <v>0</v>
      </c>
    </row>
    <row r="269" spans="1:12" ht="22.5">
      <c r="A269" s="51">
        <v>10</v>
      </c>
      <c r="B269" s="90" t="s">
        <v>166</v>
      </c>
      <c r="C269" s="173" t="s">
        <v>168</v>
      </c>
      <c r="D269" s="38"/>
      <c r="E269" s="173" t="s">
        <v>125</v>
      </c>
      <c r="F269" s="173">
        <v>82</v>
      </c>
      <c r="G269" s="465"/>
      <c r="H269" s="21">
        <f t="shared" si="36"/>
        <v>0</v>
      </c>
      <c r="I269" s="20">
        <v>8</v>
      </c>
      <c r="J269" s="22">
        <f t="shared" si="37"/>
        <v>0</v>
      </c>
      <c r="K269" s="22">
        <f t="shared" si="38"/>
        <v>0</v>
      </c>
      <c r="L269" s="19">
        <f t="shared" si="39"/>
        <v>0</v>
      </c>
    </row>
    <row r="270" spans="1:12" ht="33.75">
      <c r="A270" s="18">
        <v>11</v>
      </c>
      <c r="B270" s="90" t="s">
        <v>169</v>
      </c>
      <c r="C270" s="173" t="s">
        <v>170</v>
      </c>
      <c r="D270" s="38"/>
      <c r="E270" s="173" t="s">
        <v>125</v>
      </c>
      <c r="F270" s="173">
        <v>26</v>
      </c>
      <c r="G270" s="465"/>
      <c r="H270" s="21">
        <f t="shared" si="36"/>
        <v>0</v>
      </c>
      <c r="I270" s="20">
        <v>8</v>
      </c>
      <c r="J270" s="22">
        <f t="shared" si="37"/>
        <v>0</v>
      </c>
      <c r="K270" s="22">
        <f t="shared" si="38"/>
        <v>0</v>
      </c>
      <c r="L270" s="19">
        <f t="shared" si="39"/>
        <v>0</v>
      </c>
    </row>
    <row r="271" spans="1:12" ht="33.75">
      <c r="A271" s="51">
        <v>12</v>
      </c>
      <c r="B271" s="90" t="s">
        <v>171</v>
      </c>
      <c r="C271" s="173" t="s">
        <v>172</v>
      </c>
      <c r="D271" s="38"/>
      <c r="E271" s="173" t="s">
        <v>125</v>
      </c>
      <c r="F271" s="173">
        <v>8</v>
      </c>
      <c r="G271" s="465"/>
      <c r="H271" s="21">
        <f t="shared" si="36"/>
        <v>0</v>
      </c>
      <c r="I271" s="20">
        <v>8</v>
      </c>
      <c r="J271" s="22">
        <f t="shared" si="37"/>
        <v>0</v>
      </c>
      <c r="K271" s="22">
        <f t="shared" si="38"/>
        <v>0</v>
      </c>
      <c r="L271" s="19">
        <f t="shared" si="39"/>
        <v>0</v>
      </c>
    </row>
    <row r="272" spans="1:12" ht="33.75">
      <c r="A272" s="18">
        <v>13</v>
      </c>
      <c r="B272" s="90" t="s">
        <v>171</v>
      </c>
      <c r="C272" s="173" t="s">
        <v>173</v>
      </c>
      <c r="D272" s="38"/>
      <c r="E272" s="173" t="s">
        <v>125</v>
      </c>
      <c r="F272" s="173">
        <v>14</v>
      </c>
      <c r="G272" s="465"/>
      <c r="H272" s="21">
        <f t="shared" si="36"/>
        <v>0</v>
      </c>
      <c r="I272" s="20">
        <v>8</v>
      </c>
      <c r="J272" s="22">
        <f t="shared" si="37"/>
        <v>0</v>
      </c>
      <c r="K272" s="22">
        <f t="shared" si="38"/>
        <v>0</v>
      </c>
      <c r="L272" s="19">
        <f t="shared" si="39"/>
        <v>0</v>
      </c>
    </row>
    <row r="273" spans="1:12" ht="22.5">
      <c r="A273" s="123">
        <v>14</v>
      </c>
      <c r="B273" s="8" t="s">
        <v>171</v>
      </c>
      <c r="C273" s="51" t="s">
        <v>174</v>
      </c>
      <c r="D273" s="38"/>
      <c r="E273" s="173" t="s">
        <v>125</v>
      </c>
      <c r="F273" s="173">
        <v>24</v>
      </c>
      <c r="G273" s="465"/>
      <c r="H273" s="21">
        <f t="shared" si="36"/>
        <v>0</v>
      </c>
      <c r="I273" s="20">
        <v>8</v>
      </c>
      <c r="J273" s="22">
        <f t="shared" si="37"/>
        <v>0</v>
      </c>
      <c r="K273" s="22">
        <f t="shared" si="38"/>
        <v>0</v>
      </c>
      <c r="L273" s="19">
        <f t="shared" si="39"/>
        <v>0</v>
      </c>
    </row>
    <row r="274" spans="1:12" ht="33.75">
      <c r="A274" s="124">
        <v>15</v>
      </c>
      <c r="B274" s="69" t="s">
        <v>287</v>
      </c>
      <c r="C274" s="51"/>
      <c r="D274" s="38"/>
      <c r="E274" s="173" t="s">
        <v>21</v>
      </c>
      <c r="F274" s="173">
        <v>4</v>
      </c>
      <c r="G274" s="465"/>
      <c r="H274" s="21">
        <f t="shared" si="36"/>
        <v>0</v>
      </c>
      <c r="I274" s="20">
        <v>8</v>
      </c>
      <c r="J274" s="22">
        <f t="shared" si="37"/>
        <v>0</v>
      </c>
      <c r="K274" s="22">
        <f t="shared" si="38"/>
        <v>0</v>
      </c>
      <c r="L274" s="19">
        <f t="shared" si="39"/>
        <v>0</v>
      </c>
    </row>
    <row r="275" spans="1:12" ht="33.75">
      <c r="A275" s="124">
        <v>16</v>
      </c>
      <c r="B275" s="69" t="s">
        <v>416</v>
      </c>
      <c r="C275" s="51"/>
      <c r="D275" s="38"/>
      <c r="E275" s="173" t="s">
        <v>21</v>
      </c>
      <c r="F275" s="173">
        <v>4</v>
      </c>
      <c r="G275" s="465"/>
      <c r="H275" s="21">
        <f t="shared" si="36"/>
        <v>0</v>
      </c>
      <c r="I275" s="20">
        <v>8</v>
      </c>
      <c r="J275" s="22">
        <f t="shared" si="37"/>
        <v>0</v>
      </c>
      <c r="K275" s="22">
        <f t="shared" si="38"/>
        <v>0</v>
      </c>
      <c r="L275" s="19">
        <f t="shared" si="39"/>
        <v>0</v>
      </c>
    </row>
    <row r="276" spans="1:12" ht="181.5" customHeight="1" thickBot="1">
      <c r="A276" s="160">
        <v>17</v>
      </c>
      <c r="B276" s="351" t="s">
        <v>382</v>
      </c>
      <c r="C276" s="160"/>
      <c r="D276" s="38"/>
      <c r="E276" s="173" t="s">
        <v>21</v>
      </c>
      <c r="F276" s="173">
        <v>15</v>
      </c>
      <c r="G276" s="465"/>
      <c r="H276" s="21">
        <f t="shared" si="36"/>
        <v>0</v>
      </c>
      <c r="I276" s="56">
        <v>8</v>
      </c>
      <c r="J276" s="22">
        <f t="shared" si="37"/>
        <v>0</v>
      </c>
      <c r="K276" s="22">
        <f t="shared" si="38"/>
        <v>0</v>
      </c>
      <c r="L276" s="19">
        <f t="shared" si="39"/>
        <v>0</v>
      </c>
    </row>
    <row r="277" spans="1:12" ht="15.75" thickBot="1">
      <c r="A277" s="25"/>
      <c r="B277" s="647" t="s">
        <v>10</v>
      </c>
      <c r="C277" s="648"/>
      <c r="D277" s="648"/>
      <c r="E277" s="648"/>
      <c r="F277" s="648"/>
      <c r="G277" s="649"/>
      <c r="H277" s="495">
        <f>SUM(H260:H276)</f>
        <v>0</v>
      </c>
      <c r="I277" s="506"/>
      <c r="J277" s="508">
        <f>SUM(J260:J276)</f>
        <v>0</v>
      </c>
      <c r="K277" s="495">
        <f>SUM(K260:K276)</f>
        <v>0</v>
      </c>
      <c r="L277" s="21"/>
    </row>
    <row r="278" spans="1:12">
      <c r="A278" s="180"/>
      <c r="B278" s="181"/>
      <c r="C278" s="160"/>
      <c r="D278" s="160"/>
      <c r="E278" s="160"/>
      <c r="F278" s="160"/>
      <c r="G278" s="446"/>
      <c r="H278" s="33"/>
      <c r="I278" s="182"/>
      <c r="J278" s="33"/>
      <c r="K278" s="33"/>
      <c r="L278" s="21"/>
    </row>
    <row r="279" spans="1:12" ht="91.5" customHeight="1">
      <c r="A279" s="86"/>
      <c r="B279" s="673" t="s">
        <v>736</v>
      </c>
      <c r="C279" s="679"/>
      <c r="D279" s="679"/>
      <c r="E279" s="679"/>
      <c r="F279" s="679"/>
      <c r="G279" s="679"/>
      <c r="H279" s="679"/>
      <c r="I279" s="679"/>
      <c r="J279" s="679"/>
      <c r="K279" s="679"/>
      <c r="L279" s="674"/>
    </row>
    <row r="280" spans="1:12">
      <c r="A280" s="76"/>
      <c r="B280" s="23"/>
      <c r="F280" s="149"/>
      <c r="G280" s="460"/>
    </row>
    <row r="281" spans="1:12">
      <c r="A281" s="74"/>
      <c r="B281" s="667" t="s">
        <v>668</v>
      </c>
      <c r="C281" s="668"/>
      <c r="D281" s="668"/>
      <c r="E281" s="668"/>
      <c r="F281" s="668"/>
      <c r="G281" s="668"/>
      <c r="H281" s="668"/>
      <c r="I281" s="668"/>
      <c r="J281" s="668"/>
      <c r="K281" s="668"/>
      <c r="L281" s="669"/>
    </row>
    <row r="282" spans="1:12" ht="15.75" thickBot="1">
      <c r="A282" s="85"/>
      <c r="B282" s="46"/>
      <c r="C282" s="39"/>
      <c r="D282" s="40"/>
      <c r="E282" s="39"/>
      <c r="F282" s="39"/>
      <c r="G282" s="461"/>
      <c r="H282" s="39"/>
      <c r="I282" s="82"/>
      <c r="J282" s="46"/>
      <c r="K282" s="46"/>
      <c r="L282" s="229"/>
    </row>
    <row r="283" spans="1:12" ht="34.5" thickBot="1">
      <c r="A283" s="53" t="s">
        <v>0</v>
      </c>
      <c r="B283" s="44" t="s">
        <v>1</v>
      </c>
      <c r="C283" s="10" t="s">
        <v>32</v>
      </c>
      <c r="D283" s="10" t="s">
        <v>3</v>
      </c>
      <c r="E283" s="10" t="s">
        <v>4</v>
      </c>
      <c r="F283" s="10" t="s">
        <v>33</v>
      </c>
      <c r="G283" s="443" t="s">
        <v>24</v>
      </c>
      <c r="H283" s="10" t="s">
        <v>7</v>
      </c>
      <c r="I283" s="142" t="s">
        <v>6</v>
      </c>
      <c r="J283" s="44" t="s">
        <v>8</v>
      </c>
      <c r="K283" s="155" t="s">
        <v>14</v>
      </c>
      <c r="L283" s="10" t="s">
        <v>13</v>
      </c>
    </row>
    <row r="284" spans="1:12" ht="22.5">
      <c r="A284" s="214">
        <v>1</v>
      </c>
      <c r="B284" s="88" t="s">
        <v>365</v>
      </c>
      <c r="C284" s="326" t="s">
        <v>358</v>
      </c>
      <c r="D284" s="108"/>
      <c r="E284" s="326" t="s">
        <v>19</v>
      </c>
      <c r="F284" s="326">
        <v>7000</v>
      </c>
      <c r="G284" s="444"/>
      <c r="H284" s="21">
        <f>G284*F284</f>
        <v>0</v>
      </c>
      <c r="I284" s="20">
        <v>8</v>
      </c>
      <c r="J284" s="22">
        <f>K284-H284</f>
        <v>0</v>
      </c>
      <c r="K284" s="22">
        <f>H284*1.08</f>
        <v>0</v>
      </c>
      <c r="L284" s="19">
        <f>G284*1.08</f>
        <v>0</v>
      </c>
    </row>
    <row r="285" spans="1:12" ht="37.5" customHeight="1">
      <c r="A285" s="596">
        <v>2</v>
      </c>
      <c r="B285" s="567" t="s">
        <v>718</v>
      </c>
      <c r="C285" s="565" t="s">
        <v>703</v>
      </c>
      <c r="D285" s="597"/>
      <c r="E285" s="565" t="s">
        <v>19</v>
      </c>
      <c r="F285" s="565">
        <v>3000</v>
      </c>
      <c r="G285" s="591"/>
      <c r="H285" s="598">
        <f t="shared" ref="H285:H296" si="42">G285*F285</f>
        <v>0</v>
      </c>
      <c r="I285" s="599">
        <v>8</v>
      </c>
      <c r="J285" s="600">
        <f t="shared" ref="J285:J296" si="43">K285-H285</f>
        <v>0</v>
      </c>
      <c r="K285" s="600">
        <f t="shared" ref="K285:K296" si="44">H285*1.08</f>
        <v>0</v>
      </c>
      <c r="L285" s="601">
        <f t="shared" ref="L285:L296" si="45">G285*1.08</f>
        <v>0</v>
      </c>
    </row>
    <row r="286" spans="1:12" ht="21.75" customHeight="1">
      <c r="A286" s="214">
        <v>3</v>
      </c>
      <c r="B286" s="125" t="s">
        <v>383</v>
      </c>
      <c r="C286" s="326"/>
      <c r="D286" s="108"/>
      <c r="E286" s="326" t="s">
        <v>19</v>
      </c>
      <c r="F286" s="326">
        <v>12</v>
      </c>
      <c r="G286" s="444"/>
      <c r="H286" s="21">
        <f t="shared" si="42"/>
        <v>0</v>
      </c>
      <c r="I286" s="20">
        <v>8</v>
      </c>
      <c r="J286" s="22">
        <f t="shared" si="43"/>
        <v>0</v>
      </c>
      <c r="K286" s="22">
        <f t="shared" si="44"/>
        <v>0</v>
      </c>
      <c r="L286" s="19">
        <f t="shared" si="45"/>
        <v>0</v>
      </c>
    </row>
    <row r="287" spans="1:12" ht="33.75">
      <c r="A287" s="116">
        <v>4</v>
      </c>
      <c r="B287" s="89" t="s">
        <v>175</v>
      </c>
      <c r="C287" s="173"/>
      <c r="D287" s="109"/>
      <c r="E287" s="173" t="s">
        <v>19</v>
      </c>
      <c r="F287" s="173">
        <v>68</v>
      </c>
      <c r="G287" s="454"/>
      <c r="H287" s="21">
        <f t="shared" si="42"/>
        <v>0</v>
      </c>
      <c r="I287" s="20">
        <v>8</v>
      </c>
      <c r="J287" s="22">
        <f t="shared" si="43"/>
        <v>0</v>
      </c>
      <c r="K287" s="22">
        <f t="shared" si="44"/>
        <v>0</v>
      </c>
      <c r="L287" s="19">
        <f t="shared" si="45"/>
        <v>0</v>
      </c>
    </row>
    <row r="288" spans="1:12" ht="22.5">
      <c r="A288" s="214">
        <v>5</v>
      </c>
      <c r="B288" s="88" t="s">
        <v>299</v>
      </c>
      <c r="C288" s="173"/>
      <c r="D288" s="109"/>
      <c r="E288" s="173" t="s">
        <v>19</v>
      </c>
      <c r="F288" s="173">
        <v>30</v>
      </c>
      <c r="G288" s="454"/>
      <c r="H288" s="21">
        <f t="shared" si="42"/>
        <v>0</v>
      </c>
      <c r="I288" s="20">
        <v>8</v>
      </c>
      <c r="J288" s="22">
        <f t="shared" si="43"/>
        <v>0</v>
      </c>
      <c r="K288" s="22">
        <f t="shared" si="44"/>
        <v>0</v>
      </c>
      <c r="L288" s="19">
        <f t="shared" si="45"/>
        <v>0</v>
      </c>
    </row>
    <row r="289" spans="1:17" ht="135">
      <c r="A289" s="116">
        <v>6</v>
      </c>
      <c r="B289" s="357" t="s">
        <v>384</v>
      </c>
      <c r="C289" s="173"/>
      <c r="D289" s="109"/>
      <c r="E289" s="173" t="s">
        <v>19</v>
      </c>
      <c r="F289" s="173">
        <v>14</v>
      </c>
      <c r="G289" s="454"/>
      <c r="H289" s="21">
        <f t="shared" si="42"/>
        <v>0</v>
      </c>
      <c r="I289" s="20">
        <v>8</v>
      </c>
      <c r="J289" s="22">
        <f t="shared" si="43"/>
        <v>0</v>
      </c>
      <c r="K289" s="22">
        <f t="shared" si="44"/>
        <v>0</v>
      </c>
      <c r="L289" s="19">
        <f t="shared" si="45"/>
        <v>0</v>
      </c>
    </row>
    <row r="290" spans="1:17" ht="78.75">
      <c r="A290" s="214">
        <v>7</v>
      </c>
      <c r="B290" s="217" t="s">
        <v>697</v>
      </c>
      <c r="C290" s="173"/>
      <c r="D290" s="109"/>
      <c r="E290" s="173" t="s">
        <v>19</v>
      </c>
      <c r="F290" s="173">
        <v>1000</v>
      </c>
      <c r="G290" s="454"/>
      <c r="H290" s="21">
        <f t="shared" si="42"/>
        <v>0</v>
      </c>
      <c r="I290" s="20">
        <v>8</v>
      </c>
      <c r="J290" s="22">
        <f t="shared" si="43"/>
        <v>0</v>
      </c>
      <c r="K290" s="22">
        <f t="shared" si="44"/>
        <v>0</v>
      </c>
      <c r="L290" s="19">
        <f t="shared" si="45"/>
        <v>0</v>
      </c>
    </row>
    <row r="291" spans="1:17" ht="22.5">
      <c r="A291" s="116">
        <v>8</v>
      </c>
      <c r="B291" s="4" t="s">
        <v>176</v>
      </c>
      <c r="C291" s="173"/>
      <c r="D291" s="109"/>
      <c r="E291" s="173" t="s">
        <v>9</v>
      </c>
      <c r="F291" s="173">
        <v>5200</v>
      </c>
      <c r="G291" s="454"/>
      <c r="H291" s="21">
        <f t="shared" si="42"/>
        <v>0</v>
      </c>
      <c r="I291" s="20">
        <v>8</v>
      </c>
      <c r="J291" s="22">
        <f t="shared" si="43"/>
        <v>0</v>
      </c>
      <c r="K291" s="22">
        <f t="shared" si="44"/>
        <v>0</v>
      </c>
      <c r="L291" s="19">
        <f t="shared" si="45"/>
        <v>0</v>
      </c>
    </row>
    <row r="292" spans="1:17" ht="29.25" customHeight="1">
      <c r="A292" s="214">
        <v>9</v>
      </c>
      <c r="B292" s="4" t="s">
        <v>177</v>
      </c>
      <c r="C292" s="173"/>
      <c r="D292" s="109"/>
      <c r="E292" s="173" t="s">
        <v>9</v>
      </c>
      <c r="F292" s="173">
        <v>600</v>
      </c>
      <c r="G292" s="454"/>
      <c r="H292" s="21">
        <f t="shared" si="42"/>
        <v>0</v>
      </c>
      <c r="I292" s="20">
        <v>8</v>
      </c>
      <c r="J292" s="22">
        <f t="shared" si="43"/>
        <v>0</v>
      </c>
      <c r="K292" s="22">
        <f t="shared" si="44"/>
        <v>0</v>
      </c>
      <c r="L292" s="19">
        <f t="shared" si="45"/>
        <v>0</v>
      </c>
    </row>
    <row r="293" spans="1:17" ht="27.75" customHeight="1">
      <c r="A293" s="596">
        <v>10</v>
      </c>
      <c r="B293" s="568" t="s">
        <v>719</v>
      </c>
      <c r="C293" s="565"/>
      <c r="D293" s="602"/>
      <c r="E293" s="565" t="s">
        <v>9</v>
      </c>
      <c r="F293" s="565">
        <v>660</v>
      </c>
      <c r="G293" s="591"/>
      <c r="H293" s="598">
        <f t="shared" si="42"/>
        <v>0</v>
      </c>
      <c r="I293" s="599">
        <v>8</v>
      </c>
      <c r="J293" s="600">
        <f t="shared" si="43"/>
        <v>0</v>
      </c>
      <c r="K293" s="600">
        <f t="shared" si="44"/>
        <v>0</v>
      </c>
      <c r="L293" s="601">
        <f t="shared" si="45"/>
        <v>0</v>
      </c>
    </row>
    <row r="294" spans="1:17" ht="22.5">
      <c r="A294" s="214">
        <v>11</v>
      </c>
      <c r="B294" s="4" t="s">
        <v>178</v>
      </c>
      <c r="C294" s="173"/>
      <c r="D294" s="109"/>
      <c r="E294" s="173" t="s">
        <v>9</v>
      </c>
      <c r="F294" s="173">
        <v>300</v>
      </c>
      <c r="G294" s="454"/>
      <c r="H294" s="21">
        <f t="shared" si="42"/>
        <v>0</v>
      </c>
      <c r="I294" s="20">
        <v>8</v>
      </c>
      <c r="J294" s="22">
        <f t="shared" si="43"/>
        <v>0</v>
      </c>
      <c r="K294" s="22">
        <f t="shared" si="44"/>
        <v>0</v>
      </c>
      <c r="L294" s="19">
        <f t="shared" si="45"/>
        <v>0</v>
      </c>
    </row>
    <row r="295" spans="1:17" ht="33.75">
      <c r="A295" s="116">
        <v>12</v>
      </c>
      <c r="B295" s="4" t="s">
        <v>403</v>
      </c>
      <c r="C295" s="173"/>
      <c r="D295" s="109"/>
      <c r="E295" s="173" t="s">
        <v>9</v>
      </c>
      <c r="F295" s="173">
        <v>80</v>
      </c>
      <c r="G295" s="454"/>
      <c r="H295" s="21">
        <f t="shared" si="42"/>
        <v>0</v>
      </c>
      <c r="I295" s="20">
        <v>8</v>
      </c>
      <c r="J295" s="22">
        <f t="shared" si="43"/>
        <v>0</v>
      </c>
      <c r="K295" s="22">
        <f t="shared" si="44"/>
        <v>0</v>
      </c>
      <c r="L295" s="19">
        <f t="shared" si="45"/>
        <v>0</v>
      </c>
    </row>
    <row r="296" spans="1:17" ht="33.75">
      <c r="A296" s="214">
        <v>13</v>
      </c>
      <c r="B296" s="4" t="s">
        <v>404</v>
      </c>
      <c r="C296" s="173"/>
      <c r="D296" s="109"/>
      <c r="E296" s="173" t="s">
        <v>9</v>
      </c>
      <c r="F296" s="173">
        <v>30</v>
      </c>
      <c r="G296" s="441"/>
      <c r="H296" s="190">
        <f t="shared" si="42"/>
        <v>0</v>
      </c>
      <c r="I296" s="185">
        <v>8</v>
      </c>
      <c r="J296" s="190">
        <f t="shared" si="43"/>
        <v>0</v>
      </c>
      <c r="K296" s="190">
        <f t="shared" si="44"/>
        <v>0</v>
      </c>
      <c r="L296" s="401">
        <f t="shared" si="45"/>
        <v>0</v>
      </c>
    </row>
    <row r="297" spans="1:17" s="35" customFormat="1" ht="23.25">
      <c r="A297" s="596">
        <v>14</v>
      </c>
      <c r="B297" s="577" t="s">
        <v>711</v>
      </c>
      <c r="C297" s="578"/>
      <c r="D297" s="579"/>
      <c r="E297" s="579" t="s">
        <v>19</v>
      </c>
      <c r="F297" s="579">
        <v>2</v>
      </c>
      <c r="G297" s="633"/>
      <c r="H297" s="634">
        <f>G297*F297</f>
        <v>0</v>
      </c>
      <c r="I297" s="588">
        <v>23</v>
      </c>
      <c r="J297" s="593">
        <f>K297-H297</f>
        <v>0</v>
      </c>
      <c r="K297" s="593">
        <f>H297*1.23</f>
        <v>0</v>
      </c>
      <c r="L297" s="634">
        <f>G297*1.23</f>
        <v>0</v>
      </c>
      <c r="M297" s="1"/>
      <c r="N297" s="1"/>
      <c r="O297" s="1"/>
      <c r="P297" s="1"/>
      <c r="Q297" s="1"/>
    </row>
    <row r="298" spans="1:17" s="35" customFormat="1" ht="23.25">
      <c r="A298" s="214">
        <v>15</v>
      </c>
      <c r="B298" s="358" t="s">
        <v>430</v>
      </c>
      <c r="C298" s="149"/>
      <c r="D298" s="174"/>
      <c r="E298" s="174" t="s">
        <v>19</v>
      </c>
      <c r="F298" s="174">
        <v>4</v>
      </c>
      <c r="G298" s="440"/>
      <c r="H298" s="49">
        <f>G298*F298</f>
        <v>0</v>
      </c>
      <c r="I298" s="15">
        <v>23</v>
      </c>
      <c r="J298" s="50">
        <f>K298-H298</f>
        <v>0</v>
      </c>
      <c r="K298" s="50">
        <f>H298*1.23</f>
        <v>0</v>
      </c>
      <c r="L298" s="49">
        <f>G298*1.23</f>
        <v>0</v>
      </c>
      <c r="M298" s="1"/>
      <c r="N298" s="1"/>
      <c r="O298" s="1"/>
      <c r="P298" s="1"/>
      <c r="Q298" s="1"/>
    </row>
    <row r="299" spans="1:17" ht="64.5" customHeight="1">
      <c r="A299" s="596">
        <v>16</v>
      </c>
      <c r="B299" s="635" t="s">
        <v>729</v>
      </c>
      <c r="C299" s="619" t="s">
        <v>385</v>
      </c>
      <c r="D299" s="619"/>
      <c r="E299" s="619" t="s">
        <v>9</v>
      </c>
      <c r="F299" s="619">
        <v>5000</v>
      </c>
      <c r="G299" s="607"/>
      <c r="H299" s="598">
        <f>G299*F299</f>
        <v>0</v>
      </c>
      <c r="I299" s="599">
        <v>8</v>
      </c>
      <c r="J299" s="600">
        <f>K299-H299</f>
        <v>0</v>
      </c>
      <c r="K299" s="600">
        <f>H299*1.08</f>
        <v>0</v>
      </c>
      <c r="L299" s="601">
        <f>G299*1.08</f>
        <v>0</v>
      </c>
    </row>
    <row r="300" spans="1:17" ht="22.5">
      <c r="A300" s="214">
        <v>17</v>
      </c>
      <c r="B300" s="88" t="s">
        <v>179</v>
      </c>
      <c r="C300" s="173" t="s">
        <v>180</v>
      </c>
      <c r="D300" s="173"/>
      <c r="E300" s="173" t="s">
        <v>19</v>
      </c>
      <c r="F300" s="173">
        <v>4</v>
      </c>
      <c r="G300" s="454"/>
      <c r="H300" s="21">
        <f t="shared" ref="H300:H318" si="46">G300*F300</f>
        <v>0</v>
      </c>
      <c r="I300" s="207">
        <v>23</v>
      </c>
      <c r="J300" s="22">
        <f t="shared" ref="J300:J318" si="47">K300-H300</f>
        <v>0</v>
      </c>
      <c r="K300" s="22">
        <f t="shared" ref="K300:K317" si="48">H300*1.08</f>
        <v>0</v>
      </c>
      <c r="L300" s="19">
        <f t="shared" ref="L300:L317" si="49">G300*1.08</f>
        <v>0</v>
      </c>
    </row>
    <row r="301" spans="1:17" ht="22.5">
      <c r="A301" s="116">
        <v>18</v>
      </c>
      <c r="B301" s="88" t="s">
        <v>405</v>
      </c>
      <c r="C301" s="173"/>
      <c r="D301" s="173"/>
      <c r="E301" s="173" t="s">
        <v>19</v>
      </c>
      <c r="F301" s="173">
        <v>24</v>
      </c>
      <c r="G301" s="454"/>
      <c r="H301" s="21">
        <f t="shared" si="46"/>
        <v>0</v>
      </c>
      <c r="I301" s="20">
        <v>8</v>
      </c>
      <c r="J301" s="22">
        <f t="shared" si="47"/>
        <v>0</v>
      </c>
      <c r="K301" s="22">
        <f t="shared" si="48"/>
        <v>0</v>
      </c>
      <c r="L301" s="19">
        <f t="shared" si="49"/>
        <v>0</v>
      </c>
    </row>
    <row r="302" spans="1:17" ht="22.5">
      <c r="A302" s="214">
        <v>19</v>
      </c>
      <c r="B302" s="88" t="s">
        <v>406</v>
      </c>
      <c r="C302" s="173"/>
      <c r="D302" s="173"/>
      <c r="E302" s="173" t="s">
        <v>19</v>
      </c>
      <c r="F302" s="173">
        <v>2</v>
      </c>
      <c r="G302" s="454"/>
      <c r="H302" s="21">
        <f t="shared" si="46"/>
        <v>0</v>
      </c>
      <c r="I302" s="20">
        <v>8</v>
      </c>
      <c r="J302" s="22">
        <f t="shared" si="47"/>
        <v>0</v>
      </c>
      <c r="K302" s="22">
        <f t="shared" si="48"/>
        <v>0</v>
      </c>
      <c r="L302" s="19">
        <f t="shared" si="49"/>
        <v>0</v>
      </c>
    </row>
    <row r="303" spans="1:17" ht="22.5">
      <c r="A303" s="116">
        <v>20</v>
      </c>
      <c r="B303" s="3" t="s">
        <v>181</v>
      </c>
      <c r="C303" s="173"/>
      <c r="D303" s="173"/>
      <c r="E303" s="173" t="s">
        <v>9</v>
      </c>
      <c r="F303" s="173">
        <v>100</v>
      </c>
      <c r="G303" s="454"/>
      <c r="H303" s="21">
        <f t="shared" si="46"/>
        <v>0</v>
      </c>
      <c r="I303" s="20">
        <v>8</v>
      </c>
      <c r="J303" s="22">
        <f t="shared" si="47"/>
        <v>0</v>
      </c>
      <c r="K303" s="22">
        <f t="shared" si="48"/>
        <v>0</v>
      </c>
      <c r="L303" s="19">
        <f t="shared" si="49"/>
        <v>0</v>
      </c>
    </row>
    <row r="304" spans="1:17">
      <c r="A304" s="637">
        <v>21</v>
      </c>
      <c r="B304" s="581" t="s">
        <v>324</v>
      </c>
      <c r="C304" s="565"/>
      <c r="D304" s="565"/>
      <c r="E304" s="636" t="s">
        <v>19</v>
      </c>
      <c r="F304" s="565">
        <v>20</v>
      </c>
      <c r="G304" s="591"/>
      <c r="H304" s="598">
        <f t="shared" si="46"/>
        <v>0</v>
      </c>
      <c r="I304" s="599">
        <v>8</v>
      </c>
      <c r="J304" s="600">
        <f t="shared" si="47"/>
        <v>0</v>
      </c>
      <c r="K304" s="600">
        <f t="shared" si="48"/>
        <v>0</v>
      </c>
      <c r="L304" s="601">
        <f t="shared" si="49"/>
        <v>0</v>
      </c>
    </row>
    <row r="305" spans="1:12" ht="22.5">
      <c r="A305" s="596">
        <v>22</v>
      </c>
      <c r="B305" s="581" t="s">
        <v>323</v>
      </c>
      <c r="C305" s="565"/>
      <c r="D305" s="565"/>
      <c r="E305" s="636" t="s">
        <v>19</v>
      </c>
      <c r="F305" s="565">
        <v>58</v>
      </c>
      <c r="G305" s="591"/>
      <c r="H305" s="598">
        <f t="shared" si="46"/>
        <v>0</v>
      </c>
      <c r="I305" s="599">
        <v>8</v>
      </c>
      <c r="J305" s="600">
        <f t="shared" si="47"/>
        <v>0</v>
      </c>
      <c r="K305" s="600">
        <f t="shared" si="48"/>
        <v>0</v>
      </c>
      <c r="L305" s="601">
        <f t="shared" si="49"/>
        <v>0</v>
      </c>
    </row>
    <row r="306" spans="1:12" ht="71.25" customHeight="1">
      <c r="A306" s="214">
        <v>23</v>
      </c>
      <c r="B306" s="3" t="s">
        <v>182</v>
      </c>
      <c r="C306" s="173"/>
      <c r="D306" s="173"/>
      <c r="E306" s="173" t="s">
        <v>19</v>
      </c>
      <c r="F306" s="173">
        <v>570</v>
      </c>
      <c r="G306" s="454"/>
      <c r="H306" s="21">
        <f t="shared" si="46"/>
        <v>0</v>
      </c>
      <c r="I306" s="20">
        <v>8</v>
      </c>
      <c r="J306" s="22">
        <f t="shared" si="47"/>
        <v>0</v>
      </c>
      <c r="K306" s="22">
        <f t="shared" si="48"/>
        <v>0</v>
      </c>
      <c r="L306" s="19">
        <f t="shared" si="49"/>
        <v>0</v>
      </c>
    </row>
    <row r="307" spans="1:12" ht="18.75" customHeight="1">
      <c r="A307" s="596">
        <v>24</v>
      </c>
      <c r="B307" s="581" t="s">
        <v>407</v>
      </c>
      <c r="C307" s="565"/>
      <c r="D307" s="565"/>
      <c r="E307" s="636" t="s">
        <v>19</v>
      </c>
      <c r="F307" s="565">
        <v>20</v>
      </c>
      <c r="G307" s="591"/>
      <c r="H307" s="598">
        <f t="shared" si="46"/>
        <v>0</v>
      </c>
      <c r="I307" s="599">
        <v>8</v>
      </c>
      <c r="J307" s="600">
        <f t="shared" si="47"/>
        <v>0</v>
      </c>
      <c r="K307" s="600">
        <f t="shared" si="48"/>
        <v>0</v>
      </c>
      <c r="L307" s="601">
        <f t="shared" si="49"/>
        <v>0</v>
      </c>
    </row>
    <row r="308" spans="1:12" ht="98.25" customHeight="1">
      <c r="A308" s="637">
        <v>25</v>
      </c>
      <c r="B308" s="580" t="s">
        <v>730</v>
      </c>
      <c r="C308" s="565"/>
      <c r="D308" s="565"/>
      <c r="E308" s="565" t="s">
        <v>19</v>
      </c>
      <c r="F308" s="565">
        <v>12</v>
      </c>
      <c r="G308" s="591"/>
      <c r="H308" s="598">
        <f t="shared" si="46"/>
        <v>0</v>
      </c>
      <c r="I308" s="599">
        <v>8</v>
      </c>
      <c r="J308" s="600">
        <f t="shared" si="47"/>
        <v>0</v>
      </c>
      <c r="K308" s="600">
        <f t="shared" si="48"/>
        <v>0</v>
      </c>
      <c r="L308" s="601">
        <f t="shared" si="49"/>
        <v>0</v>
      </c>
    </row>
    <row r="309" spans="1:12" ht="19.5" customHeight="1">
      <c r="A309" s="596">
        <v>26</v>
      </c>
      <c r="B309" s="581" t="s">
        <v>322</v>
      </c>
      <c r="C309" s="565"/>
      <c r="D309" s="565"/>
      <c r="E309" s="636" t="s">
        <v>19</v>
      </c>
      <c r="F309" s="565">
        <v>52</v>
      </c>
      <c r="G309" s="591"/>
      <c r="H309" s="598">
        <f t="shared" si="46"/>
        <v>0</v>
      </c>
      <c r="I309" s="599">
        <v>8</v>
      </c>
      <c r="J309" s="600">
        <f t="shared" si="47"/>
        <v>0</v>
      </c>
      <c r="K309" s="600">
        <f t="shared" si="48"/>
        <v>0</v>
      </c>
      <c r="L309" s="601">
        <f t="shared" si="49"/>
        <v>0</v>
      </c>
    </row>
    <row r="310" spans="1:12" ht="47.25" customHeight="1">
      <c r="A310" s="214">
        <v>27</v>
      </c>
      <c r="B310" s="157" t="s">
        <v>411</v>
      </c>
      <c r="C310" s="173"/>
      <c r="D310" s="173"/>
      <c r="E310" s="173" t="s">
        <v>15</v>
      </c>
      <c r="F310" s="173">
        <v>2500</v>
      </c>
      <c r="G310" s="454"/>
      <c r="H310" s="444">
        <f t="shared" si="46"/>
        <v>0</v>
      </c>
      <c r="I310" s="20">
        <v>8</v>
      </c>
      <c r="J310" s="22">
        <f t="shared" si="47"/>
        <v>0</v>
      </c>
      <c r="K310" s="22">
        <f t="shared" si="48"/>
        <v>0</v>
      </c>
      <c r="L310" s="19">
        <f t="shared" si="49"/>
        <v>0</v>
      </c>
    </row>
    <row r="311" spans="1:12">
      <c r="A311" s="116">
        <v>28</v>
      </c>
      <c r="B311" s="157" t="s">
        <v>183</v>
      </c>
      <c r="C311" s="173"/>
      <c r="D311" s="173"/>
      <c r="E311" s="173" t="s">
        <v>15</v>
      </c>
      <c r="F311" s="173">
        <v>20</v>
      </c>
      <c r="G311" s="454"/>
      <c r="H311" s="21">
        <f t="shared" si="46"/>
        <v>0</v>
      </c>
      <c r="I311" s="20">
        <v>8</v>
      </c>
      <c r="J311" s="22">
        <f t="shared" si="47"/>
        <v>0</v>
      </c>
      <c r="K311" s="22">
        <f t="shared" si="48"/>
        <v>0</v>
      </c>
      <c r="L311" s="19">
        <f t="shared" si="49"/>
        <v>0</v>
      </c>
    </row>
    <row r="312" spans="1:12" ht="26.25" customHeight="1">
      <c r="A312" s="637">
        <v>29</v>
      </c>
      <c r="B312" s="581" t="s">
        <v>184</v>
      </c>
      <c r="C312" s="565"/>
      <c r="D312" s="565"/>
      <c r="E312" s="565" t="s">
        <v>9</v>
      </c>
      <c r="F312" s="565">
        <v>3000</v>
      </c>
      <c r="G312" s="591"/>
      <c r="H312" s="598">
        <f t="shared" si="46"/>
        <v>0</v>
      </c>
      <c r="I312" s="642">
        <v>8</v>
      </c>
      <c r="J312" s="600">
        <f t="shared" si="47"/>
        <v>0</v>
      </c>
      <c r="K312" s="600">
        <f>H312*1.23</f>
        <v>0</v>
      </c>
      <c r="L312" s="601">
        <f>G312*1.23</f>
        <v>0</v>
      </c>
    </row>
    <row r="313" spans="1:12" ht="31.5" customHeight="1">
      <c r="A313" s="116">
        <v>30</v>
      </c>
      <c r="B313" s="88" t="s">
        <v>185</v>
      </c>
      <c r="C313" s="173"/>
      <c r="D313" s="173"/>
      <c r="E313" s="173" t="s">
        <v>9</v>
      </c>
      <c r="F313" s="173">
        <v>1400</v>
      </c>
      <c r="G313" s="454"/>
      <c r="H313" s="21">
        <f t="shared" si="46"/>
        <v>0</v>
      </c>
      <c r="I313" s="20">
        <v>8</v>
      </c>
      <c r="J313" s="22">
        <f t="shared" si="47"/>
        <v>0</v>
      </c>
      <c r="K313" s="22">
        <f t="shared" si="48"/>
        <v>0</v>
      </c>
      <c r="L313" s="19">
        <f t="shared" si="49"/>
        <v>0</v>
      </c>
    </row>
    <row r="314" spans="1:12" ht="25.5" customHeight="1">
      <c r="A314" s="637">
        <v>31</v>
      </c>
      <c r="B314" s="567" t="s">
        <v>321</v>
      </c>
      <c r="C314" s="565"/>
      <c r="D314" s="565"/>
      <c r="E314" s="636" t="s">
        <v>19</v>
      </c>
      <c r="F314" s="565">
        <v>88</v>
      </c>
      <c r="G314" s="591"/>
      <c r="H314" s="598">
        <f t="shared" si="46"/>
        <v>0</v>
      </c>
      <c r="I314" s="599">
        <v>8</v>
      </c>
      <c r="J314" s="600">
        <f t="shared" si="47"/>
        <v>0</v>
      </c>
      <c r="K314" s="600">
        <f t="shared" si="48"/>
        <v>0</v>
      </c>
      <c r="L314" s="601">
        <f t="shared" si="49"/>
        <v>0</v>
      </c>
    </row>
    <row r="315" spans="1:12" ht="24.75" customHeight="1">
      <c r="A315" s="116">
        <v>32</v>
      </c>
      <c r="B315" s="132" t="s">
        <v>186</v>
      </c>
      <c r="C315" s="173" t="s">
        <v>187</v>
      </c>
      <c r="D315" s="173"/>
      <c r="E315" s="173" t="s">
        <v>9</v>
      </c>
      <c r="F315" s="173">
        <v>5</v>
      </c>
      <c r="G315" s="454"/>
      <c r="H315" s="21">
        <f t="shared" si="46"/>
        <v>0</v>
      </c>
      <c r="I315" s="20">
        <v>8</v>
      </c>
      <c r="J315" s="22">
        <f t="shared" si="47"/>
        <v>0</v>
      </c>
      <c r="K315" s="22">
        <f t="shared" si="48"/>
        <v>0</v>
      </c>
      <c r="L315" s="19">
        <f t="shared" si="49"/>
        <v>0</v>
      </c>
    </row>
    <row r="316" spans="1:12">
      <c r="A316" s="214">
        <v>33</v>
      </c>
      <c r="B316" s="88" t="s">
        <v>429</v>
      </c>
      <c r="C316" s="173"/>
      <c r="D316" s="173"/>
      <c r="E316" s="173" t="s">
        <v>19</v>
      </c>
      <c r="F316" s="5">
        <v>540</v>
      </c>
      <c r="G316" s="454"/>
      <c r="H316" s="21">
        <f t="shared" si="46"/>
        <v>0</v>
      </c>
      <c r="I316" s="20">
        <v>8</v>
      </c>
      <c r="J316" s="22">
        <f t="shared" si="47"/>
        <v>0</v>
      </c>
      <c r="K316" s="22">
        <f t="shared" si="48"/>
        <v>0</v>
      </c>
      <c r="L316" s="19">
        <f t="shared" si="49"/>
        <v>0</v>
      </c>
    </row>
    <row r="317" spans="1:12" ht="22.5">
      <c r="A317" s="116">
        <v>34</v>
      </c>
      <c r="B317" s="88" t="s">
        <v>408</v>
      </c>
      <c r="C317" s="173"/>
      <c r="D317" s="173"/>
      <c r="E317" s="173" t="s">
        <v>19</v>
      </c>
      <c r="F317" s="173">
        <v>4</v>
      </c>
      <c r="G317" s="454"/>
      <c r="H317" s="21">
        <f t="shared" si="46"/>
        <v>0</v>
      </c>
      <c r="I317" s="20">
        <v>8</v>
      </c>
      <c r="J317" s="22">
        <f t="shared" si="47"/>
        <v>0</v>
      </c>
      <c r="K317" s="22">
        <f t="shared" si="48"/>
        <v>0</v>
      </c>
      <c r="L317" s="19">
        <f t="shared" si="49"/>
        <v>0</v>
      </c>
    </row>
    <row r="318" spans="1:12" ht="15.75" thickBot="1">
      <c r="A318" s="214">
        <v>35</v>
      </c>
      <c r="B318" s="88" t="s">
        <v>320</v>
      </c>
      <c r="C318" s="173" t="s">
        <v>188</v>
      </c>
      <c r="D318" s="173"/>
      <c r="E318" s="173" t="s">
        <v>19</v>
      </c>
      <c r="F318" s="173">
        <v>90</v>
      </c>
      <c r="G318" s="454"/>
      <c r="H318" s="21">
        <f t="shared" si="46"/>
        <v>0</v>
      </c>
      <c r="I318" s="20">
        <v>23</v>
      </c>
      <c r="J318" s="22">
        <f t="shared" si="47"/>
        <v>0</v>
      </c>
      <c r="K318" s="22">
        <f>H318*1.23</f>
        <v>0</v>
      </c>
      <c r="L318" s="19">
        <f>G318*1.23</f>
        <v>0</v>
      </c>
    </row>
    <row r="319" spans="1:12" ht="15.75" thickBot="1">
      <c r="A319" s="110"/>
      <c r="B319" s="647" t="s">
        <v>10</v>
      </c>
      <c r="C319" s="648"/>
      <c r="D319" s="648"/>
      <c r="E319" s="648"/>
      <c r="F319" s="648"/>
      <c r="G319" s="649"/>
      <c r="H319" s="509">
        <f>SUM(H284:H318)</f>
        <v>0</v>
      </c>
      <c r="I319" s="510"/>
      <c r="J319" s="509">
        <f>SUM(J284:J318)</f>
        <v>0</v>
      </c>
      <c r="K319" s="509">
        <f>SUM(K284:K318)</f>
        <v>0</v>
      </c>
      <c r="L319" s="393"/>
    </row>
    <row r="320" spans="1:12">
      <c r="A320" s="76"/>
      <c r="B320" s="23"/>
      <c r="F320" s="149"/>
      <c r="G320" s="460"/>
    </row>
    <row r="321" spans="1:12">
      <c r="A321" s="115"/>
      <c r="B321" s="274" t="s">
        <v>669</v>
      </c>
      <c r="C321" s="177"/>
      <c r="D321" s="177"/>
      <c r="E321" s="177"/>
      <c r="F321" s="227"/>
      <c r="G321" s="460"/>
    </row>
    <row r="322" spans="1:12" ht="15.75" thickBot="1">
      <c r="A322" s="85"/>
      <c r="B322" s="46"/>
      <c r="C322" s="39"/>
      <c r="D322" s="45"/>
      <c r="E322" s="39"/>
      <c r="F322" s="39"/>
      <c r="G322" s="461"/>
      <c r="H322" s="39"/>
      <c r="I322" s="143"/>
      <c r="J322" s="46"/>
      <c r="K322" s="46"/>
      <c r="L322" s="229"/>
    </row>
    <row r="323" spans="1:12" ht="34.5" thickBot="1">
      <c r="A323" s="53" t="s">
        <v>0</v>
      </c>
      <c r="B323" s="44" t="s">
        <v>1</v>
      </c>
      <c r="C323" s="10" t="s">
        <v>32</v>
      </c>
      <c r="D323" s="10" t="s">
        <v>3</v>
      </c>
      <c r="E323" s="10" t="s">
        <v>4</v>
      </c>
      <c r="F323" s="10" t="s">
        <v>33</v>
      </c>
      <c r="G323" s="443" t="s">
        <v>24</v>
      </c>
      <c r="H323" s="10" t="s">
        <v>7</v>
      </c>
      <c r="I323" s="437" t="s">
        <v>6</v>
      </c>
      <c r="J323" s="44" t="s">
        <v>8</v>
      </c>
      <c r="K323" s="155" t="s">
        <v>14</v>
      </c>
      <c r="L323" s="438" t="s">
        <v>13</v>
      </c>
    </row>
    <row r="324" spans="1:12">
      <c r="A324" s="419">
        <v>1</v>
      </c>
      <c r="B324" s="63" t="s">
        <v>196</v>
      </c>
      <c r="C324" s="419" t="s">
        <v>197</v>
      </c>
      <c r="D324" s="19"/>
      <c r="E324" s="419" t="s">
        <v>19</v>
      </c>
      <c r="F324" s="419">
        <v>400</v>
      </c>
      <c r="G324" s="466"/>
      <c r="H324" s="21">
        <f>G324*F324</f>
        <v>0</v>
      </c>
      <c r="I324" s="20">
        <v>8</v>
      </c>
      <c r="J324" s="21">
        <f>K324-H324</f>
        <v>0</v>
      </c>
      <c r="K324" s="22">
        <f>H324*1.08</f>
        <v>0</v>
      </c>
      <c r="L324" s="19">
        <f>G324*1.08</f>
        <v>0</v>
      </c>
    </row>
    <row r="325" spans="1:12">
      <c r="A325" s="173">
        <v>2</v>
      </c>
      <c r="B325" s="8" t="s">
        <v>198</v>
      </c>
      <c r="C325" s="173" t="s">
        <v>199</v>
      </c>
      <c r="D325" s="13"/>
      <c r="E325" s="173" t="s">
        <v>19</v>
      </c>
      <c r="F325" s="173">
        <v>816</v>
      </c>
      <c r="G325" s="456"/>
      <c r="H325" s="7">
        <f t="shared" ref="H325:H351" si="50">G325*F325</f>
        <v>0</v>
      </c>
      <c r="I325" s="6">
        <v>8</v>
      </c>
      <c r="J325" s="7">
        <f t="shared" ref="J325:J351" si="51">K325-H325</f>
        <v>0</v>
      </c>
      <c r="K325" s="29">
        <f t="shared" ref="K325:K351" si="52">H325*1.08</f>
        <v>0</v>
      </c>
      <c r="L325" s="401">
        <f t="shared" ref="L325:L351" si="53">G325*1.08</f>
        <v>0</v>
      </c>
    </row>
    <row r="326" spans="1:12">
      <c r="A326" s="173">
        <v>3</v>
      </c>
      <c r="B326" s="8" t="s">
        <v>200</v>
      </c>
      <c r="C326" s="173" t="s">
        <v>201</v>
      </c>
      <c r="D326" s="13"/>
      <c r="E326" s="173" t="s">
        <v>19</v>
      </c>
      <c r="F326" s="173">
        <v>750</v>
      </c>
      <c r="G326" s="456"/>
      <c r="H326" s="7">
        <f t="shared" si="50"/>
        <v>0</v>
      </c>
      <c r="I326" s="6">
        <v>8</v>
      </c>
      <c r="J326" s="7">
        <f t="shared" si="51"/>
        <v>0</v>
      </c>
      <c r="K326" s="29">
        <f t="shared" si="52"/>
        <v>0</v>
      </c>
      <c r="L326" s="401">
        <f t="shared" si="53"/>
        <v>0</v>
      </c>
    </row>
    <row r="327" spans="1:12">
      <c r="A327" s="173">
        <v>4</v>
      </c>
      <c r="B327" s="8" t="s">
        <v>318</v>
      </c>
      <c r="C327" s="173" t="s">
        <v>28</v>
      </c>
      <c r="D327" s="13"/>
      <c r="E327" s="173" t="s">
        <v>19</v>
      </c>
      <c r="F327" s="173">
        <v>1400</v>
      </c>
      <c r="G327" s="456"/>
      <c r="H327" s="7">
        <f t="shared" si="50"/>
        <v>0</v>
      </c>
      <c r="I327" s="6">
        <v>8</v>
      </c>
      <c r="J327" s="7">
        <f t="shared" si="51"/>
        <v>0</v>
      </c>
      <c r="K327" s="29">
        <f t="shared" si="52"/>
        <v>0</v>
      </c>
      <c r="L327" s="401">
        <f t="shared" si="53"/>
        <v>0</v>
      </c>
    </row>
    <row r="328" spans="1:12" ht="22.5">
      <c r="A328" s="173">
        <v>6</v>
      </c>
      <c r="B328" s="8" t="s">
        <v>203</v>
      </c>
      <c r="C328" s="173" t="s">
        <v>204</v>
      </c>
      <c r="D328" s="126"/>
      <c r="E328" s="173" t="s">
        <v>9</v>
      </c>
      <c r="F328" s="173">
        <v>3000</v>
      </c>
      <c r="G328" s="456"/>
      <c r="H328" s="7">
        <f t="shared" si="50"/>
        <v>0</v>
      </c>
      <c r="I328" s="6">
        <v>8</v>
      </c>
      <c r="J328" s="7">
        <f t="shared" si="51"/>
        <v>0</v>
      </c>
      <c r="K328" s="29">
        <f t="shared" si="52"/>
        <v>0</v>
      </c>
      <c r="L328" s="401">
        <f t="shared" si="53"/>
        <v>0</v>
      </c>
    </row>
    <row r="329" spans="1:12" ht="45">
      <c r="A329" s="173">
        <v>7</v>
      </c>
      <c r="B329" s="8" t="s">
        <v>205</v>
      </c>
      <c r="C329" s="173" t="s">
        <v>201</v>
      </c>
      <c r="D329" s="94"/>
      <c r="E329" s="173" t="s">
        <v>9</v>
      </c>
      <c r="F329" s="173">
        <v>200</v>
      </c>
      <c r="G329" s="456"/>
      <c r="H329" s="7">
        <f t="shared" si="50"/>
        <v>0</v>
      </c>
      <c r="I329" s="6">
        <v>8</v>
      </c>
      <c r="J329" s="7">
        <f t="shared" si="51"/>
        <v>0</v>
      </c>
      <c r="K329" s="29">
        <f t="shared" si="52"/>
        <v>0</v>
      </c>
      <c r="L329" s="401">
        <f t="shared" si="53"/>
        <v>0</v>
      </c>
    </row>
    <row r="330" spans="1:12" ht="45">
      <c r="A330" s="173">
        <v>8</v>
      </c>
      <c r="B330" s="8" t="s">
        <v>205</v>
      </c>
      <c r="C330" s="173" t="s">
        <v>28</v>
      </c>
      <c r="D330" s="94"/>
      <c r="E330" s="173" t="s">
        <v>9</v>
      </c>
      <c r="F330" s="173">
        <v>200</v>
      </c>
      <c r="G330" s="456"/>
      <c r="H330" s="7">
        <f t="shared" si="50"/>
        <v>0</v>
      </c>
      <c r="I330" s="6">
        <v>8</v>
      </c>
      <c r="J330" s="7">
        <f t="shared" si="51"/>
        <v>0</v>
      </c>
      <c r="K330" s="29">
        <f t="shared" si="52"/>
        <v>0</v>
      </c>
      <c r="L330" s="401">
        <f t="shared" si="53"/>
        <v>0</v>
      </c>
    </row>
    <row r="331" spans="1:12" ht="45">
      <c r="A331" s="173">
        <v>9</v>
      </c>
      <c r="B331" s="3" t="s">
        <v>206</v>
      </c>
      <c r="C331" s="173" t="s">
        <v>202</v>
      </c>
      <c r="D331" s="17"/>
      <c r="E331" s="173" t="s">
        <v>9</v>
      </c>
      <c r="F331" s="173">
        <v>12200</v>
      </c>
      <c r="G331" s="456"/>
      <c r="H331" s="7">
        <f t="shared" si="50"/>
        <v>0</v>
      </c>
      <c r="I331" s="6">
        <v>8</v>
      </c>
      <c r="J331" s="7">
        <f t="shared" si="51"/>
        <v>0</v>
      </c>
      <c r="K331" s="29">
        <f t="shared" si="52"/>
        <v>0</v>
      </c>
      <c r="L331" s="401">
        <f t="shared" si="53"/>
        <v>0</v>
      </c>
    </row>
    <row r="332" spans="1:12" ht="56.25">
      <c r="A332" s="173">
        <v>10</v>
      </c>
      <c r="B332" s="3" t="s">
        <v>207</v>
      </c>
      <c r="C332" s="173" t="s">
        <v>208</v>
      </c>
      <c r="D332" s="17"/>
      <c r="E332" s="173" t="s">
        <v>9</v>
      </c>
      <c r="F332" s="173">
        <v>3600</v>
      </c>
      <c r="G332" s="456"/>
      <c r="H332" s="7">
        <f t="shared" si="50"/>
        <v>0</v>
      </c>
      <c r="I332" s="6">
        <v>8</v>
      </c>
      <c r="J332" s="7">
        <f t="shared" si="51"/>
        <v>0</v>
      </c>
      <c r="K332" s="29">
        <f t="shared" si="52"/>
        <v>0</v>
      </c>
      <c r="L332" s="401">
        <f t="shared" si="53"/>
        <v>0</v>
      </c>
    </row>
    <row r="333" spans="1:12" ht="22.5">
      <c r="A333" s="173">
        <v>11</v>
      </c>
      <c r="B333" s="3" t="s">
        <v>209</v>
      </c>
      <c r="C333" s="173"/>
      <c r="D333" s="13"/>
      <c r="E333" s="173" t="s">
        <v>15</v>
      </c>
      <c r="F333" s="173">
        <v>6000</v>
      </c>
      <c r="G333" s="456"/>
      <c r="H333" s="7">
        <f t="shared" si="50"/>
        <v>0</v>
      </c>
      <c r="I333" s="6">
        <v>8</v>
      </c>
      <c r="J333" s="7">
        <f t="shared" si="51"/>
        <v>0</v>
      </c>
      <c r="K333" s="29">
        <f t="shared" si="52"/>
        <v>0</v>
      </c>
      <c r="L333" s="401">
        <f t="shared" si="53"/>
        <v>0</v>
      </c>
    </row>
    <row r="334" spans="1:12" ht="28.5" customHeight="1">
      <c r="A334" s="173">
        <v>12</v>
      </c>
      <c r="B334" s="3" t="s">
        <v>211</v>
      </c>
      <c r="C334" s="173"/>
      <c r="D334" s="17"/>
      <c r="E334" s="173" t="s">
        <v>9</v>
      </c>
      <c r="F334" s="173">
        <v>40</v>
      </c>
      <c r="G334" s="456"/>
      <c r="H334" s="7">
        <f t="shared" si="50"/>
        <v>0</v>
      </c>
      <c r="I334" s="6">
        <v>8</v>
      </c>
      <c r="J334" s="7">
        <f t="shared" si="51"/>
        <v>0</v>
      </c>
      <c r="K334" s="29">
        <f t="shared" si="52"/>
        <v>0</v>
      </c>
      <c r="L334" s="401">
        <f t="shared" si="53"/>
        <v>0</v>
      </c>
    </row>
    <row r="335" spans="1:12">
      <c r="A335" s="173">
        <v>13</v>
      </c>
      <c r="B335" s="3" t="s">
        <v>212</v>
      </c>
      <c r="C335" s="173" t="s">
        <v>213</v>
      </c>
      <c r="D335" s="17"/>
      <c r="E335" s="173" t="s">
        <v>9</v>
      </c>
      <c r="F335" s="173">
        <v>4200</v>
      </c>
      <c r="G335" s="456"/>
      <c r="H335" s="7">
        <f t="shared" si="50"/>
        <v>0</v>
      </c>
      <c r="I335" s="6">
        <v>8</v>
      </c>
      <c r="J335" s="7">
        <f t="shared" si="51"/>
        <v>0</v>
      </c>
      <c r="K335" s="29">
        <f t="shared" si="52"/>
        <v>0</v>
      </c>
      <c r="L335" s="401">
        <f t="shared" si="53"/>
        <v>0</v>
      </c>
    </row>
    <row r="336" spans="1:12">
      <c r="A336" s="173">
        <v>14</v>
      </c>
      <c r="B336" s="3" t="s">
        <v>214</v>
      </c>
      <c r="C336" s="173" t="s">
        <v>213</v>
      </c>
      <c r="D336" s="17"/>
      <c r="E336" s="173" t="s">
        <v>9</v>
      </c>
      <c r="F336" s="173">
        <v>2000</v>
      </c>
      <c r="G336" s="456"/>
      <c r="H336" s="7">
        <f t="shared" si="50"/>
        <v>0</v>
      </c>
      <c r="I336" s="6">
        <v>8</v>
      </c>
      <c r="J336" s="7">
        <f t="shared" si="51"/>
        <v>0</v>
      </c>
      <c r="K336" s="29">
        <f t="shared" si="52"/>
        <v>0</v>
      </c>
      <c r="L336" s="401">
        <f t="shared" si="53"/>
        <v>0</v>
      </c>
    </row>
    <row r="337" spans="1:17" ht="39" customHeight="1">
      <c r="A337" s="173">
        <v>16</v>
      </c>
      <c r="B337" s="557" t="s">
        <v>698</v>
      </c>
      <c r="C337" s="9" t="s">
        <v>215</v>
      </c>
      <c r="D337" s="17"/>
      <c r="E337" s="173" t="s">
        <v>19</v>
      </c>
      <c r="F337" s="173">
        <v>400</v>
      </c>
      <c r="G337" s="456"/>
      <c r="H337" s="7">
        <f t="shared" si="50"/>
        <v>0</v>
      </c>
      <c r="I337" s="6">
        <v>8</v>
      </c>
      <c r="J337" s="7">
        <f t="shared" si="51"/>
        <v>0</v>
      </c>
      <c r="K337" s="29">
        <f t="shared" si="52"/>
        <v>0</v>
      </c>
      <c r="L337" s="401">
        <f t="shared" si="53"/>
        <v>0</v>
      </c>
    </row>
    <row r="338" spans="1:17">
      <c r="A338" s="173">
        <v>17</v>
      </c>
      <c r="B338" s="3" t="s">
        <v>216</v>
      </c>
      <c r="C338" s="173" t="s">
        <v>217</v>
      </c>
      <c r="D338" s="17"/>
      <c r="E338" s="173" t="s">
        <v>9</v>
      </c>
      <c r="F338" s="173">
        <v>260</v>
      </c>
      <c r="G338" s="456"/>
      <c r="H338" s="7">
        <f t="shared" si="50"/>
        <v>0</v>
      </c>
      <c r="I338" s="6">
        <v>23</v>
      </c>
      <c r="J338" s="7">
        <f t="shared" si="51"/>
        <v>0</v>
      </c>
      <c r="K338" s="29">
        <f>H338*1.23</f>
        <v>0</v>
      </c>
      <c r="L338" s="401">
        <f>G338*1.23</f>
        <v>0</v>
      </c>
    </row>
    <row r="339" spans="1:17" ht="49.5" customHeight="1">
      <c r="A339" s="565">
        <v>18</v>
      </c>
      <c r="B339" s="581" t="s">
        <v>731</v>
      </c>
      <c r="C339" s="565" t="s">
        <v>218</v>
      </c>
      <c r="D339" s="713"/>
      <c r="E339" s="565" t="s">
        <v>9</v>
      </c>
      <c r="F339" s="565">
        <v>1200</v>
      </c>
      <c r="G339" s="714"/>
      <c r="H339" s="626">
        <f t="shared" si="50"/>
        <v>0</v>
      </c>
      <c r="I339" s="630">
        <v>23</v>
      </c>
      <c r="J339" s="626">
        <f t="shared" ref="J339:J343" si="54">K339-H339</f>
        <v>0</v>
      </c>
      <c r="K339" s="631">
        <f t="shared" ref="K339:K343" si="55">H339*1.23</f>
        <v>0</v>
      </c>
      <c r="L339" s="401">
        <f t="shared" ref="L339:L343" si="56">G339*1.23</f>
        <v>0</v>
      </c>
    </row>
    <row r="340" spans="1:17">
      <c r="A340" s="173">
        <v>19</v>
      </c>
      <c r="B340" s="3" t="s">
        <v>216</v>
      </c>
      <c r="C340" s="173" t="s">
        <v>219</v>
      </c>
      <c r="D340" s="17"/>
      <c r="E340" s="173" t="s">
        <v>9</v>
      </c>
      <c r="F340" s="173">
        <v>2200</v>
      </c>
      <c r="G340" s="456"/>
      <c r="H340" s="7">
        <f t="shared" si="50"/>
        <v>0</v>
      </c>
      <c r="I340" s="6">
        <v>23</v>
      </c>
      <c r="J340" s="7">
        <f t="shared" si="54"/>
        <v>0</v>
      </c>
      <c r="K340" s="29">
        <f t="shared" si="55"/>
        <v>0</v>
      </c>
      <c r="L340" s="401">
        <f t="shared" si="56"/>
        <v>0</v>
      </c>
    </row>
    <row r="341" spans="1:17">
      <c r="A341" s="173">
        <v>20</v>
      </c>
      <c r="B341" s="3" t="s">
        <v>216</v>
      </c>
      <c r="C341" s="173" t="s">
        <v>220</v>
      </c>
      <c r="D341" s="17"/>
      <c r="E341" s="173" t="s">
        <v>9</v>
      </c>
      <c r="F341" s="173">
        <v>500</v>
      </c>
      <c r="G341" s="456"/>
      <c r="H341" s="7">
        <f t="shared" si="50"/>
        <v>0</v>
      </c>
      <c r="I341" s="6">
        <v>23</v>
      </c>
      <c r="J341" s="7">
        <f t="shared" si="54"/>
        <v>0</v>
      </c>
      <c r="K341" s="29">
        <f t="shared" si="55"/>
        <v>0</v>
      </c>
      <c r="L341" s="401">
        <f t="shared" si="56"/>
        <v>0</v>
      </c>
    </row>
    <row r="342" spans="1:17">
      <c r="A342" s="173">
        <v>21</v>
      </c>
      <c r="B342" s="3" t="s">
        <v>216</v>
      </c>
      <c r="C342" s="173" t="s">
        <v>221</v>
      </c>
      <c r="D342" s="17"/>
      <c r="E342" s="173" t="s">
        <v>9</v>
      </c>
      <c r="F342" s="173">
        <v>12</v>
      </c>
      <c r="G342" s="456"/>
      <c r="H342" s="7">
        <f t="shared" si="50"/>
        <v>0</v>
      </c>
      <c r="I342" s="6">
        <v>23</v>
      </c>
      <c r="J342" s="7">
        <f t="shared" si="54"/>
        <v>0</v>
      </c>
      <c r="K342" s="29">
        <f t="shared" si="55"/>
        <v>0</v>
      </c>
      <c r="L342" s="401">
        <f t="shared" si="56"/>
        <v>0</v>
      </c>
    </row>
    <row r="343" spans="1:17">
      <c r="A343" s="173">
        <v>22</v>
      </c>
      <c r="B343" s="3" t="s">
        <v>216</v>
      </c>
      <c r="C343" s="173" t="s">
        <v>222</v>
      </c>
      <c r="D343" s="17"/>
      <c r="E343" s="173" t="s">
        <v>9</v>
      </c>
      <c r="F343" s="173">
        <v>6</v>
      </c>
      <c r="G343" s="456"/>
      <c r="H343" s="7">
        <f t="shared" si="50"/>
        <v>0</v>
      </c>
      <c r="I343" s="6">
        <v>23</v>
      </c>
      <c r="J343" s="7">
        <f t="shared" si="54"/>
        <v>0</v>
      </c>
      <c r="K343" s="29">
        <f t="shared" si="55"/>
        <v>0</v>
      </c>
      <c r="L343" s="401">
        <f t="shared" si="56"/>
        <v>0</v>
      </c>
    </row>
    <row r="344" spans="1:17" ht="22.5">
      <c r="A344" s="173">
        <v>23</v>
      </c>
      <c r="B344" s="3" t="s">
        <v>223</v>
      </c>
      <c r="C344" s="173" t="s">
        <v>224</v>
      </c>
      <c r="D344" s="17"/>
      <c r="E344" s="173" t="s">
        <v>15</v>
      </c>
      <c r="F344" s="173">
        <v>200</v>
      </c>
      <c r="G344" s="456"/>
      <c r="H344" s="7">
        <f t="shared" si="50"/>
        <v>0</v>
      </c>
      <c r="I344" s="6">
        <v>8</v>
      </c>
      <c r="J344" s="7">
        <f t="shared" si="51"/>
        <v>0</v>
      </c>
      <c r="K344" s="29">
        <f t="shared" si="52"/>
        <v>0</v>
      </c>
      <c r="L344" s="401">
        <f t="shared" si="53"/>
        <v>0</v>
      </c>
    </row>
    <row r="345" spans="1:17" ht="22.5">
      <c r="A345" s="173">
        <v>24</v>
      </c>
      <c r="B345" s="3" t="s">
        <v>223</v>
      </c>
      <c r="C345" s="173" t="s">
        <v>225</v>
      </c>
      <c r="D345" s="17"/>
      <c r="E345" s="173" t="s">
        <v>15</v>
      </c>
      <c r="F345" s="173">
        <v>200</v>
      </c>
      <c r="G345" s="456"/>
      <c r="H345" s="7">
        <f t="shared" si="50"/>
        <v>0</v>
      </c>
      <c r="I345" s="5">
        <v>8</v>
      </c>
      <c r="J345" s="7">
        <f t="shared" si="51"/>
        <v>0</v>
      </c>
      <c r="K345" s="29">
        <f t="shared" si="52"/>
        <v>0</v>
      </c>
      <c r="L345" s="401">
        <f t="shared" si="53"/>
        <v>0</v>
      </c>
    </row>
    <row r="346" spans="1:17" s="35" customFormat="1" ht="22.5">
      <c r="A346" s="173">
        <v>25</v>
      </c>
      <c r="B346" s="212" t="s">
        <v>422</v>
      </c>
      <c r="C346" s="185"/>
      <c r="D346" s="235"/>
      <c r="E346" s="185" t="s">
        <v>19</v>
      </c>
      <c r="F346" s="185">
        <v>24</v>
      </c>
      <c r="G346" s="467"/>
      <c r="H346" s="190">
        <f t="shared" si="50"/>
        <v>0</v>
      </c>
      <c r="I346" s="184">
        <v>8</v>
      </c>
      <c r="J346" s="7">
        <f t="shared" ref="J346" si="57">K346-H346</f>
        <v>0</v>
      </c>
      <c r="K346" s="29">
        <f t="shared" ref="K346" si="58">H346*1.08</f>
        <v>0</v>
      </c>
      <c r="L346" s="401">
        <f t="shared" ref="L346" si="59">G346*1.08</f>
        <v>0</v>
      </c>
      <c r="M346" s="1"/>
      <c r="N346" s="1"/>
      <c r="O346" s="1"/>
      <c r="P346" s="1"/>
      <c r="Q346" s="1"/>
    </row>
    <row r="347" spans="1:17" ht="22.5">
      <c r="A347" s="173">
        <v>26</v>
      </c>
      <c r="B347" s="3" t="s">
        <v>226</v>
      </c>
      <c r="C347" s="8" t="s">
        <v>227</v>
      </c>
      <c r="D347" s="173"/>
      <c r="E347" s="173" t="s">
        <v>9</v>
      </c>
      <c r="F347" s="173">
        <v>3</v>
      </c>
      <c r="G347" s="456"/>
      <c r="H347" s="7">
        <f t="shared" si="50"/>
        <v>0</v>
      </c>
      <c r="I347" s="5">
        <v>8</v>
      </c>
      <c r="J347" s="7">
        <f t="shared" si="51"/>
        <v>0</v>
      </c>
      <c r="K347" s="29">
        <f t="shared" si="52"/>
        <v>0</v>
      </c>
      <c r="L347" s="401">
        <f t="shared" si="53"/>
        <v>0</v>
      </c>
    </row>
    <row r="348" spans="1:17" ht="22.5">
      <c r="A348" s="173">
        <v>27</v>
      </c>
      <c r="B348" s="3" t="s">
        <v>228</v>
      </c>
      <c r="C348" s="8" t="s">
        <v>229</v>
      </c>
      <c r="D348" s="173"/>
      <c r="E348" s="173" t="s">
        <v>9</v>
      </c>
      <c r="F348" s="173">
        <v>4</v>
      </c>
      <c r="G348" s="456"/>
      <c r="H348" s="7">
        <f t="shared" si="50"/>
        <v>0</v>
      </c>
      <c r="I348" s="5">
        <v>8</v>
      </c>
      <c r="J348" s="7">
        <f t="shared" si="51"/>
        <v>0</v>
      </c>
      <c r="K348" s="29">
        <f t="shared" si="52"/>
        <v>0</v>
      </c>
      <c r="L348" s="401">
        <f t="shared" si="53"/>
        <v>0</v>
      </c>
    </row>
    <row r="349" spans="1:17" ht="22.5">
      <c r="A349" s="173">
        <v>28</v>
      </c>
      <c r="B349" s="3" t="s">
        <v>230</v>
      </c>
      <c r="C349" s="8" t="s">
        <v>231</v>
      </c>
      <c r="D349" s="173"/>
      <c r="E349" s="173" t="s">
        <v>9</v>
      </c>
      <c r="F349" s="173">
        <v>4</v>
      </c>
      <c r="G349" s="456"/>
      <c r="H349" s="7">
        <f t="shared" si="50"/>
        <v>0</v>
      </c>
      <c r="I349" s="5">
        <v>8</v>
      </c>
      <c r="J349" s="7">
        <f t="shared" si="51"/>
        <v>0</v>
      </c>
      <c r="K349" s="29">
        <f t="shared" si="52"/>
        <v>0</v>
      </c>
      <c r="L349" s="401">
        <f t="shared" si="53"/>
        <v>0</v>
      </c>
    </row>
    <row r="350" spans="1:17" ht="22.5">
      <c r="A350" s="173">
        <v>29</v>
      </c>
      <c r="B350" s="3" t="s">
        <v>232</v>
      </c>
      <c r="C350" s="8" t="s">
        <v>233</v>
      </c>
      <c r="D350" s="173"/>
      <c r="E350" s="173" t="s">
        <v>9</v>
      </c>
      <c r="F350" s="173">
        <v>4</v>
      </c>
      <c r="G350" s="456"/>
      <c r="H350" s="7">
        <f t="shared" si="50"/>
        <v>0</v>
      </c>
      <c r="I350" s="5">
        <v>8</v>
      </c>
      <c r="J350" s="7">
        <f t="shared" si="51"/>
        <v>0</v>
      </c>
      <c r="K350" s="29">
        <f t="shared" si="52"/>
        <v>0</v>
      </c>
      <c r="L350" s="401">
        <f t="shared" si="53"/>
        <v>0</v>
      </c>
    </row>
    <row r="351" spans="1:17" ht="23.25" thickBot="1">
      <c r="A351" s="173">
        <v>30</v>
      </c>
      <c r="B351" s="3" t="s">
        <v>234</v>
      </c>
      <c r="C351" s="8" t="s">
        <v>235</v>
      </c>
      <c r="D351" s="173"/>
      <c r="E351" s="173" t="s">
        <v>9</v>
      </c>
      <c r="F351" s="173">
        <v>4</v>
      </c>
      <c r="G351" s="456"/>
      <c r="H351" s="7">
        <f t="shared" si="50"/>
        <v>0</v>
      </c>
      <c r="I351" s="56">
        <v>8</v>
      </c>
      <c r="J351" s="7">
        <f t="shared" si="51"/>
        <v>0</v>
      </c>
      <c r="K351" s="29">
        <f t="shared" si="52"/>
        <v>0</v>
      </c>
      <c r="L351" s="401">
        <f t="shared" si="53"/>
        <v>0</v>
      </c>
    </row>
    <row r="352" spans="1:17" ht="15.75" thickBot="1">
      <c r="A352" s="18"/>
      <c r="B352" s="647" t="s">
        <v>10</v>
      </c>
      <c r="C352" s="648"/>
      <c r="D352" s="648"/>
      <c r="E352" s="648"/>
      <c r="F352" s="648"/>
      <c r="G352" s="649"/>
      <c r="H352" s="495">
        <f>SUM(H324:H351)</f>
        <v>0</v>
      </c>
      <c r="I352" s="499"/>
      <c r="J352" s="495">
        <f>SUM(J324:J351)</f>
        <v>0</v>
      </c>
      <c r="K352" s="511">
        <f>SUM(K324:K351)</f>
        <v>0</v>
      </c>
      <c r="L352" s="395"/>
    </row>
    <row r="353" spans="1:12" ht="26.25" customHeight="1">
      <c r="A353" s="51"/>
      <c r="B353" s="695" t="s">
        <v>738</v>
      </c>
      <c r="C353" s="696"/>
      <c r="D353" s="696"/>
      <c r="E353" s="696"/>
      <c r="F353" s="696"/>
      <c r="G353" s="696"/>
      <c r="H353" s="696"/>
      <c r="I353" s="696"/>
      <c r="J353" s="696"/>
      <c r="K353" s="696"/>
      <c r="L353" s="697"/>
    </row>
    <row r="354" spans="1:12" ht="48" customHeight="1">
      <c r="A354" s="76"/>
      <c r="B354" s="673" t="s">
        <v>737</v>
      </c>
      <c r="C354" s="679"/>
      <c r="D354" s="679"/>
      <c r="E354" s="679"/>
      <c r="F354" s="679"/>
      <c r="G354" s="679"/>
      <c r="H354" s="679"/>
      <c r="I354" s="679"/>
      <c r="J354" s="679"/>
      <c r="K354" s="679"/>
      <c r="L354" s="674"/>
    </row>
    <row r="355" spans="1:12">
      <c r="A355" s="76"/>
      <c r="B355" s="23"/>
      <c r="F355" s="149"/>
      <c r="G355" s="460"/>
    </row>
    <row r="356" spans="1:12">
      <c r="A356" s="74"/>
      <c r="B356" s="660" t="s">
        <v>670</v>
      </c>
      <c r="C356" s="661"/>
      <c r="D356" s="661"/>
      <c r="E356" s="661"/>
      <c r="F356" s="662"/>
      <c r="G356" s="460"/>
    </row>
    <row r="357" spans="1:12" ht="15.75" thickBot="1">
      <c r="A357" s="154"/>
      <c r="B357" s="154"/>
      <c r="C357" s="154"/>
      <c r="D357" s="45"/>
      <c r="E357" s="39"/>
      <c r="F357" s="39"/>
      <c r="G357" s="461"/>
      <c r="H357" s="39"/>
      <c r="I357" s="82"/>
      <c r="J357" s="46"/>
      <c r="K357" s="46"/>
      <c r="L357" s="229"/>
    </row>
    <row r="358" spans="1:12" ht="34.5" thickBot="1">
      <c r="A358" s="53" t="s">
        <v>0</v>
      </c>
      <c r="B358" s="44" t="s">
        <v>1</v>
      </c>
      <c r="C358" s="10" t="s">
        <v>32</v>
      </c>
      <c r="D358" s="10" t="s">
        <v>3</v>
      </c>
      <c r="E358" s="10" t="s">
        <v>4</v>
      </c>
      <c r="F358" s="10" t="s">
        <v>33</v>
      </c>
      <c r="G358" s="443" t="s">
        <v>24</v>
      </c>
      <c r="H358" s="10" t="s">
        <v>7</v>
      </c>
      <c r="I358" s="142" t="s">
        <v>6</v>
      </c>
      <c r="J358" s="44" t="s">
        <v>8</v>
      </c>
      <c r="K358" s="155" t="s">
        <v>14</v>
      </c>
      <c r="L358" s="10" t="s">
        <v>13</v>
      </c>
    </row>
    <row r="359" spans="1:12" ht="72" customHeight="1">
      <c r="A359" s="18">
        <v>1</v>
      </c>
      <c r="B359" s="93" t="s">
        <v>237</v>
      </c>
      <c r="C359" s="326" t="s">
        <v>238</v>
      </c>
      <c r="D359" s="326"/>
      <c r="E359" s="326" t="s">
        <v>9</v>
      </c>
      <c r="F359" s="326">
        <v>240</v>
      </c>
      <c r="G359" s="458"/>
      <c r="H359" s="21">
        <f>G359*F359</f>
        <v>0</v>
      </c>
      <c r="I359" s="20">
        <v>5</v>
      </c>
      <c r="J359" s="22">
        <f>K359-H359</f>
        <v>0</v>
      </c>
      <c r="K359" s="22">
        <f>H359*1.05</f>
        <v>0</v>
      </c>
      <c r="L359" s="19">
        <f>G359*1.05</f>
        <v>0</v>
      </c>
    </row>
    <row r="360" spans="1:12" ht="62.25" customHeight="1">
      <c r="A360" s="51">
        <v>2</v>
      </c>
      <c r="B360" s="88" t="s">
        <v>239</v>
      </c>
      <c r="C360" s="173" t="s">
        <v>240</v>
      </c>
      <c r="D360" s="173"/>
      <c r="E360" s="173" t="s">
        <v>9</v>
      </c>
      <c r="F360" s="173">
        <v>33000</v>
      </c>
      <c r="G360" s="458"/>
      <c r="H360" s="21">
        <f t="shared" ref="H360:H372" si="60">G360*F360</f>
        <v>0</v>
      </c>
      <c r="I360" s="20">
        <v>5</v>
      </c>
      <c r="J360" s="22">
        <f t="shared" ref="J360:J372" si="61">K360-H360</f>
        <v>0</v>
      </c>
      <c r="K360" s="22">
        <f t="shared" ref="K360:K363" si="62">H360*1.05</f>
        <v>0</v>
      </c>
      <c r="L360" s="19">
        <f t="shared" ref="L360:L363" si="63">G360*1.05</f>
        <v>0</v>
      </c>
    </row>
    <row r="361" spans="1:12" ht="48" customHeight="1">
      <c r="A361" s="18">
        <v>3</v>
      </c>
      <c r="B361" s="88" t="s">
        <v>241</v>
      </c>
      <c r="C361" s="173" t="s">
        <v>242</v>
      </c>
      <c r="D361" s="173"/>
      <c r="E361" s="173" t="s">
        <v>9</v>
      </c>
      <c r="F361" s="173">
        <v>1008</v>
      </c>
      <c r="G361" s="458"/>
      <c r="H361" s="21">
        <f t="shared" si="60"/>
        <v>0</v>
      </c>
      <c r="I361" s="20">
        <v>5</v>
      </c>
      <c r="J361" s="22">
        <f t="shared" si="61"/>
        <v>0</v>
      </c>
      <c r="K361" s="22">
        <f t="shared" si="62"/>
        <v>0</v>
      </c>
      <c r="L361" s="19">
        <f t="shared" si="63"/>
        <v>0</v>
      </c>
    </row>
    <row r="362" spans="1:12" ht="48.75" customHeight="1">
      <c r="A362" s="51">
        <v>4</v>
      </c>
      <c r="B362" s="88" t="s">
        <v>243</v>
      </c>
      <c r="C362" s="173" t="s">
        <v>244</v>
      </c>
      <c r="D362" s="173"/>
      <c r="E362" s="173" t="s">
        <v>9</v>
      </c>
      <c r="F362" s="173">
        <v>52</v>
      </c>
      <c r="G362" s="458"/>
      <c r="H362" s="21">
        <f t="shared" si="60"/>
        <v>0</v>
      </c>
      <c r="I362" s="20">
        <v>5</v>
      </c>
      <c r="J362" s="22">
        <f t="shared" si="61"/>
        <v>0</v>
      </c>
      <c r="K362" s="22">
        <f t="shared" si="62"/>
        <v>0</v>
      </c>
      <c r="L362" s="19">
        <f t="shared" si="63"/>
        <v>0</v>
      </c>
    </row>
    <row r="363" spans="1:12" ht="62.25" customHeight="1">
      <c r="A363" s="18">
        <v>5</v>
      </c>
      <c r="B363" s="88" t="s">
        <v>243</v>
      </c>
      <c r="C363" s="173" t="s">
        <v>245</v>
      </c>
      <c r="D363" s="173"/>
      <c r="E363" s="173" t="s">
        <v>9</v>
      </c>
      <c r="F363" s="173">
        <v>84</v>
      </c>
      <c r="G363" s="458"/>
      <c r="H363" s="21">
        <f t="shared" si="60"/>
        <v>0</v>
      </c>
      <c r="I363" s="20">
        <v>5</v>
      </c>
      <c r="J363" s="22">
        <f t="shared" si="61"/>
        <v>0</v>
      </c>
      <c r="K363" s="22">
        <f t="shared" si="62"/>
        <v>0</v>
      </c>
      <c r="L363" s="19">
        <f t="shared" si="63"/>
        <v>0</v>
      </c>
    </row>
    <row r="364" spans="1:12" ht="45">
      <c r="A364" s="51">
        <v>6</v>
      </c>
      <c r="B364" s="88" t="s">
        <v>246</v>
      </c>
      <c r="C364" s="173" t="s">
        <v>247</v>
      </c>
      <c r="D364" s="173"/>
      <c r="E364" s="173" t="s">
        <v>9</v>
      </c>
      <c r="F364" s="173">
        <v>19500</v>
      </c>
      <c r="G364" s="458"/>
      <c r="H364" s="21">
        <f t="shared" si="60"/>
        <v>0</v>
      </c>
      <c r="I364" s="20">
        <v>8</v>
      </c>
      <c r="J364" s="22">
        <f t="shared" si="61"/>
        <v>0</v>
      </c>
      <c r="K364" s="22">
        <f>H364*1.08</f>
        <v>0</v>
      </c>
      <c r="L364" s="19">
        <f>G364*1.08</f>
        <v>0</v>
      </c>
    </row>
    <row r="365" spans="1:12" ht="123.75">
      <c r="A365" s="18">
        <v>7</v>
      </c>
      <c r="B365" s="344" t="s">
        <v>701</v>
      </c>
      <c r="C365" s="173"/>
      <c r="D365" s="173"/>
      <c r="E365" s="173" t="s">
        <v>19</v>
      </c>
      <c r="F365" s="173">
        <v>208</v>
      </c>
      <c r="G365" s="458"/>
      <c r="H365" s="21">
        <f t="shared" si="60"/>
        <v>0</v>
      </c>
      <c r="I365" s="20">
        <v>8</v>
      </c>
      <c r="J365" s="22">
        <f t="shared" si="61"/>
        <v>0</v>
      </c>
      <c r="K365" s="22">
        <f>H365*1.08</f>
        <v>0</v>
      </c>
      <c r="L365" s="19">
        <f>G365*1.08</f>
        <v>0</v>
      </c>
    </row>
    <row r="366" spans="1:12" ht="33.75">
      <c r="A366" s="51">
        <v>8</v>
      </c>
      <c r="B366" s="88" t="s">
        <v>248</v>
      </c>
      <c r="C366" s="173" t="s">
        <v>249</v>
      </c>
      <c r="D366" s="173"/>
      <c r="E366" s="173" t="s">
        <v>19</v>
      </c>
      <c r="F366" s="173">
        <v>22</v>
      </c>
      <c r="G366" s="458"/>
      <c r="H366" s="21">
        <f t="shared" si="60"/>
        <v>0</v>
      </c>
      <c r="I366" s="20">
        <v>23</v>
      </c>
      <c r="J366" s="22">
        <f t="shared" si="61"/>
        <v>0</v>
      </c>
      <c r="K366" s="22">
        <f>H366*1.23</f>
        <v>0</v>
      </c>
      <c r="L366" s="19">
        <f>G366*1.23</f>
        <v>0</v>
      </c>
    </row>
    <row r="367" spans="1:12" ht="22.5">
      <c r="A367" s="18">
        <v>9</v>
      </c>
      <c r="B367" s="88" t="s">
        <v>250</v>
      </c>
      <c r="C367" s="173" t="s">
        <v>251</v>
      </c>
      <c r="D367" s="173"/>
      <c r="E367" s="173" t="s">
        <v>19</v>
      </c>
      <c r="F367" s="173">
        <v>4</v>
      </c>
      <c r="G367" s="458"/>
      <c r="H367" s="21">
        <f t="shared" si="60"/>
        <v>0</v>
      </c>
      <c r="I367" s="20">
        <v>23</v>
      </c>
      <c r="J367" s="22">
        <f t="shared" si="61"/>
        <v>0</v>
      </c>
      <c r="K367" s="22">
        <f t="shared" ref="K367:K368" si="64">H367*1.23</f>
        <v>0</v>
      </c>
      <c r="L367" s="19">
        <f t="shared" ref="L367:L368" si="65">G367*1.23</f>
        <v>0</v>
      </c>
    </row>
    <row r="368" spans="1:12" ht="22.5">
      <c r="A368" s="51">
        <v>10</v>
      </c>
      <c r="B368" s="88" t="s">
        <v>252</v>
      </c>
      <c r="C368" s="173"/>
      <c r="D368" s="173"/>
      <c r="E368" s="173" t="s">
        <v>19</v>
      </c>
      <c r="F368" s="173">
        <v>1</v>
      </c>
      <c r="G368" s="458"/>
      <c r="H368" s="21">
        <f t="shared" si="60"/>
        <v>0</v>
      </c>
      <c r="I368" s="20">
        <v>23</v>
      </c>
      <c r="J368" s="22">
        <f t="shared" si="61"/>
        <v>0</v>
      </c>
      <c r="K368" s="22">
        <f t="shared" si="64"/>
        <v>0</v>
      </c>
      <c r="L368" s="19">
        <f t="shared" si="65"/>
        <v>0</v>
      </c>
    </row>
    <row r="369" spans="1:12" ht="45">
      <c r="A369" s="18">
        <v>11</v>
      </c>
      <c r="B369" s="88" t="s">
        <v>253</v>
      </c>
      <c r="C369" s="173"/>
      <c r="D369" s="173"/>
      <c r="E369" s="173" t="s">
        <v>19</v>
      </c>
      <c r="F369" s="173">
        <v>6</v>
      </c>
      <c r="G369" s="458"/>
      <c r="H369" s="21">
        <f t="shared" si="60"/>
        <v>0</v>
      </c>
      <c r="I369" s="20">
        <v>8</v>
      </c>
      <c r="J369" s="22">
        <f t="shared" si="61"/>
        <v>0</v>
      </c>
      <c r="K369" s="22">
        <f>H369*1.08</f>
        <v>0</v>
      </c>
      <c r="L369" s="19">
        <f>G369*1.08</f>
        <v>0</v>
      </c>
    </row>
    <row r="370" spans="1:12" ht="91.5" customHeight="1">
      <c r="A370" s="51">
        <v>12</v>
      </c>
      <c r="B370" s="4" t="s">
        <v>386</v>
      </c>
      <c r="C370" s="173"/>
      <c r="D370" s="173"/>
      <c r="E370" s="173" t="s">
        <v>9</v>
      </c>
      <c r="F370" s="173">
        <v>250</v>
      </c>
      <c r="G370" s="458"/>
      <c r="H370" s="21">
        <f t="shared" si="60"/>
        <v>0</v>
      </c>
      <c r="I370" s="6">
        <v>8</v>
      </c>
      <c r="J370" s="22">
        <f t="shared" si="61"/>
        <v>0</v>
      </c>
      <c r="K370" s="22">
        <f t="shared" ref="K370:K371" si="66">H370*1.08</f>
        <v>0</v>
      </c>
      <c r="L370" s="19">
        <f t="shared" ref="L370:L371" si="67">G370*1.08</f>
        <v>0</v>
      </c>
    </row>
    <row r="371" spans="1:12" ht="66" customHeight="1">
      <c r="A371" s="18">
        <v>13</v>
      </c>
      <c r="B371" s="88" t="s">
        <v>335</v>
      </c>
      <c r="C371" s="173"/>
      <c r="D371" s="173"/>
      <c r="E371" s="173" t="s">
        <v>15</v>
      </c>
      <c r="F371" s="173">
        <v>200</v>
      </c>
      <c r="G371" s="458"/>
      <c r="H371" s="21">
        <f t="shared" si="60"/>
        <v>0</v>
      </c>
      <c r="I371" s="6">
        <v>8</v>
      </c>
      <c r="J371" s="22">
        <f t="shared" si="61"/>
        <v>0</v>
      </c>
      <c r="K371" s="22">
        <f t="shared" si="66"/>
        <v>0</v>
      </c>
      <c r="L371" s="19">
        <f t="shared" si="67"/>
        <v>0</v>
      </c>
    </row>
    <row r="372" spans="1:12" ht="23.25" thickBot="1">
      <c r="A372" s="51">
        <v>14</v>
      </c>
      <c r="B372" s="88" t="s">
        <v>254</v>
      </c>
      <c r="C372" s="173"/>
      <c r="D372" s="173"/>
      <c r="E372" s="326" t="s">
        <v>9</v>
      </c>
      <c r="F372" s="326">
        <v>20</v>
      </c>
      <c r="G372" s="458"/>
      <c r="H372" s="21">
        <f t="shared" si="60"/>
        <v>0</v>
      </c>
      <c r="I372" s="5">
        <v>23</v>
      </c>
      <c r="J372" s="22">
        <f t="shared" si="61"/>
        <v>0</v>
      </c>
      <c r="K372" s="22">
        <f>H372*1.23</f>
        <v>0</v>
      </c>
      <c r="L372" s="19">
        <f>G372*1.23</f>
        <v>0</v>
      </c>
    </row>
    <row r="373" spans="1:12" ht="15.75" customHeight="1" thickBot="1">
      <c r="A373" s="61"/>
      <c r="B373" s="647" t="s">
        <v>10</v>
      </c>
      <c r="C373" s="648"/>
      <c r="D373" s="648"/>
      <c r="E373" s="648"/>
      <c r="F373" s="648"/>
      <c r="G373" s="649"/>
      <c r="H373" s="495">
        <f>SUM(H359:H372)</f>
        <v>0</v>
      </c>
      <c r="I373" s="499"/>
      <c r="J373" s="495">
        <f>SUM(J359:J372)</f>
        <v>0</v>
      </c>
      <c r="K373" s="495">
        <f>SUM(K359:K372)</f>
        <v>0</v>
      </c>
      <c r="L373" s="405"/>
    </row>
    <row r="374" spans="1:12">
      <c r="A374" s="117"/>
      <c r="B374" s="715" t="s">
        <v>255</v>
      </c>
      <c r="C374" s="716"/>
      <c r="D374" s="716"/>
      <c r="E374" s="716"/>
      <c r="F374" s="716"/>
      <c r="G374" s="716"/>
      <c r="H374" s="716"/>
      <c r="I374" s="716"/>
      <c r="J374" s="716"/>
      <c r="K374" s="716"/>
      <c r="L374" s="717"/>
    </row>
    <row r="375" spans="1:12">
      <c r="A375" s="176"/>
      <c r="B375" s="177"/>
      <c r="C375" s="178"/>
      <c r="D375" s="158"/>
      <c r="E375" s="159"/>
      <c r="F375" s="159"/>
      <c r="G375" s="464"/>
      <c r="H375" s="159"/>
      <c r="I375" s="166"/>
      <c r="J375" s="167"/>
      <c r="K375" s="167"/>
    </row>
    <row r="376" spans="1:12">
      <c r="A376" s="208"/>
      <c r="B376" s="209"/>
      <c r="C376" s="204"/>
      <c r="D376" s="328"/>
      <c r="E376" s="204"/>
      <c r="F376" s="204"/>
      <c r="G376" s="462"/>
      <c r="H376" s="24"/>
      <c r="I376" s="198"/>
      <c r="J376" s="30"/>
      <c r="K376" s="209"/>
    </row>
    <row r="377" spans="1:12">
      <c r="A377" s="74"/>
      <c r="B377" s="74" t="s">
        <v>671</v>
      </c>
      <c r="D377" s="216"/>
      <c r="F377" s="149"/>
      <c r="G377" s="460"/>
      <c r="I377" s="7"/>
    </row>
    <row r="378" spans="1:12" ht="15.75" thickBot="1">
      <c r="A378" s="118"/>
      <c r="B378" s="119"/>
      <c r="C378" s="138"/>
      <c r="D378" s="65"/>
      <c r="E378" s="138"/>
      <c r="F378" s="138"/>
      <c r="G378" s="468"/>
      <c r="H378" s="26"/>
      <c r="I378" s="82"/>
      <c r="J378" s="37"/>
      <c r="K378" s="37"/>
      <c r="L378" s="194"/>
    </row>
    <row r="379" spans="1:12" ht="34.5" thickBot="1">
      <c r="A379" s="53" t="s">
        <v>0</v>
      </c>
      <c r="B379" s="44" t="s">
        <v>1</v>
      </c>
      <c r="C379" s="10" t="s">
        <v>32</v>
      </c>
      <c r="D379" s="10" t="s">
        <v>3</v>
      </c>
      <c r="E379" s="10" t="s">
        <v>4</v>
      </c>
      <c r="F379" s="10" t="s">
        <v>33</v>
      </c>
      <c r="G379" s="459" t="s">
        <v>24</v>
      </c>
      <c r="H379" s="10" t="s">
        <v>7</v>
      </c>
      <c r="I379" s="145" t="s">
        <v>6</v>
      </c>
      <c r="J379" s="44" t="s">
        <v>8</v>
      </c>
      <c r="K379" s="155" t="s">
        <v>14</v>
      </c>
      <c r="L379" s="62" t="s">
        <v>13</v>
      </c>
    </row>
    <row r="380" spans="1:12" ht="33.75">
      <c r="A380" s="18">
        <v>1</v>
      </c>
      <c r="B380" s="95" t="s">
        <v>256</v>
      </c>
      <c r="C380" s="326"/>
      <c r="D380" s="326"/>
      <c r="E380" s="326" t="s">
        <v>9</v>
      </c>
      <c r="F380" s="56">
        <v>1400</v>
      </c>
      <c r="G380" s="469"/>
      <c r="H380" s="19">
        <f>G380*F380</f>
        <v>0</v>
      </c>
      <c r="I380" s="20">
        <v>8</v>
      </c>
      <c r="J380" s="22">
        <f>K380-H380</f>
        <v>0</v>
      </c>
      <c r="K380" s="22">
        <f>H380*1.08</f>
        <v>0</v>
      </c>
      <c r="L380" s="19">
        <f>G380*1.08</f>
        <v>0</v>
      </c>
    </row>
    <row r="381" spans="1:12" ht="33.75">
      <c r="A381" s="51">
        <v>2</v>
      </c>
      <c r="B381" s="90" t="s">
        <v>257</v>
      </c>
      <c r="C381" s="173"/>
      <c r="D381" s="173"/>
      <c r="E381" s="173" t="s">
        <v>9</v>
      </c>
      <c r="F381" s="5">
        <v>1400</v>
      </c>
      <c r="G381" s="469"/>
      <c r="H381" s="19">
        <f t="shared" ref="H381:H412" si="68">G381*F381</f>
        <v>0</v>
      </c>
      <c r="I381" s="20">
        <v>8</v>
      </c>
      <c r="J381" s="22">
        <f t="shared" ref="J381:J412" si="69">K381-H381</f>
        <v>0</v>
      </c>
      <c r="K381" s="22">
        <f t="shared" ref="K381:K412" si="70">H381*1.08</f>
        <v>0</v>
      </c>
      <c r="L381" s="19">
        <f t="shared" ref="L381:L412" si="71">G381*1.08</f>
        <v>0</v>
      </c>
    </row>
    <row r="382" spans="1:12">
      <c r="A382" s="18">
        <v>3</v>
      </c>
      <c r="B382" s="90" t="s">
        <v>258</v>
      </c>
      <c r="C382" s="173"/>
      <c r="D382" s="173"/>
      <c r="E382" s="173" t="s">
        <v>9</v>
      </c>
      <c r="F382" s="5">
        <v>2000</v>
      </c>
      <c r="G382" s="469"/>
      <c r="H382" s="19">
        <f t="shared" si="68"/>
        <v>0</v>
      </c>
      <c r="I382" s="20">
        <v>23</v>
      </c>
      <c r="J382" s="22">
        <f t="shared" si="69"/>
        <v>0</v>
      </c>
      <c r="K382" s="22">
        <f>H382*1.23</f>
        <v>0</v>
      </c>
      <c r="L382" s="19">
        <f>G382*1.23</f>
        <v>0</v>
      </c>
    </row>
    <row r="383" spans="1:12" ht="22.5">
      <c r="A383" s="51">
        <v>4</v>
      </c>
      <c r="B383" s="90" t="s">
        <v>259</v>
      </c>
      <c r="C383" s="173"/>
      <c r="D383" s="173"/>
      <c r="E383" s="173" t="s">
        <v>9</v>
      </c>
      <c r="F383" s="5">
        <v>1200</v>
      </c>
      <c r="G383" s="469"/>
      <c r="H383" s="19">
        <f t="shared" si="68"/>
        <v>0</v>
      </c>
      <c r="I383" s="20">
        <v>8</v>
      </c>
      <c r="J383" s="22">
        <f t="shared" si="69"/>
        <v>0</v>
      </c>
      <c r="K383" s="22">
        <f t="shared" si="70"/>
        <v>0</v>
      </c>
      <c r="L383" s="19">
        <f t="shared" si="71"/>
        <v>0</v>
      </c>
    </row>
    <row r="384" spans="1:12" ht="22.5">
      <c r="A384" s="18">
        <v>5</v>
      </c>
      <c r="B384" s="90" t="s">
        <v>260</v>
      </c>
      <c r="C384" s="173"/>
      <c r="D384" s="173"/>
      <c r="E384" s="173" t="s">
        <v>9</v>
      </c>
      <c r="F384" s="5">
        <v>480</v>
      </c>
      <c r="G384" s="469"/>
      <c r="H384" s="19">
        <f t="shared" si="68"/>
        <v>0</v>
      </c>
      <c r="I384" s="20">
        <v>8</v>
      </c>
      <c r="J384" s="22">
        <f t="shared" si="69"/>
        <v>0</v>
      </c>
      <c r="K384" s="22">
        <f t="shared" si="70"/>
        <v>0</v>
      </c>
      <c r="L384" s="19">
        <f t="shared" si="71"/>
        <v>0</v>
      </c>
    </row>
    <row r="385" spans="1:17" ht="22.5">
      <c r="A385" s="51">
        <v>6</v>
      </c>
      <c r="B385" s="90" t="s">
        <v>303</v>
      </c>
      <c r="C385" s="173"/>
      <c r="D385" s="173"/>
      <c r="E385" s="173" t="s">
        <v>9</v>
      </c>
      <c r="F385" s="5">
        <v>7000</v>
      </c>
      <c r="G385" s="469"/>
      <c r="H385" s="19">
        <f t="shared" si="68"/>
        <v>0</v>
      </c>
      <c r="I385" s="20">
        <v>8</v>
      </c>
      <c r="J385" s="22">
        <f t="shared" si="69"/>
        <v>0</v>
      </c>
      <c r="K385" s="22">
        <f t="shared" si="70"/>
        <v>0</v>
      </c>
      <c r="L385" s="19">
        <f t="shared" si="71"/>
        <v>0</v>
      </c>
    </row>
    <row r="386" spans="1:17" ht="22.5">
      <c r="A386" s="18">
        <v>7</v>
      </c>
      <c r="B386" s="90" t="s">
        <v>261</v>
      </c>
      <c r="C386" s="173"/>
      <c r="D386" s="173"/>
      <c r="E386" s="173" t="s">
        <v>9</v>
      </c>
      <c r="F386" s="5">
        <v>28000</v>
      </c>
      <c r="G386" s="469"/>
      <c r="H386" s="19">
        <f t="shared" si="68"/>
        <v>0</v>
      </c>
      <c r="I386" s="20">
        <v>23</v>
      </c>
      <c r="J386" s="22">
        <f t="shared" si="69"/>
        <v>0</v>
      </c>
      <c r="K386" s="22">
        <f>H386*1.23</f>
        <v>0</v>
      </c>
      <c r="L386" s="19">
        <f>G386*1.23</f>
        <v>0</v>
      </c>
    </row>
    <row r="387" spans="1:17" ht="22.5">
      <c r="A387" s="51">
        <v>8</v>
      </c>
      <c r="B387" s="90" t="s">
        <v>262</v>
      </c>
      <c r="C387" s="173"/>
      <c r="D387" s="173"/>
      <c r="E387" s="173" t="s">
        <v>9</v>
      </c>
      <c r="F387" s="5">
        <v>2000</v>
      </c>
      <c r="G387" s="469"/>
      <c r="H387" s="19">
        <f t="shared" si="68"/>
        <v>0</v>
      </c>
      <c r="I387" s="20">
        <v>23</v>
      </c>
      <c r="J387" s="22">
        <f t="shared" ref="J387:J390" si="72">K387-H387</f>
        <v>0</v>
      </c>
      <c r="K387" s="22">
        <f t="shared" ref="K387:K390" si="73">H387*1.23</f>
        <v>0</v>
      </c>
      <c r="L387" s="19">
        <f t="shared" ref="L387:L390" si="74">G387*1.23</f>
        <v>0</v>
      </c>
    </row>
    <row r="388" spans="1:17" ht="22.5">
      <c r="A388" s="18">
        <v>9</v>
      </c>
      <c r="B388" s="90" t="s">
        <v>263</v>
      </c>
      <c r="C388" s="173"/>
      <c r="D388" s="173"/>
      <c r="E388" s="173" t="s">
        <v>9</v>
      </c>
      <c r="F388" s="5">
        <v>600</v>
      </c>
      <c r="G388" s="469"/>
      <c r="H388" s="19">
        <f t="shared" si="68"/>
        <v>0</v>
      </c>
      <c r="I388" s="20">
        <v>23</v>
      </c>
      <c r="J388" s="22">
        <f t="shared" si="72"/>
        <v>0</v>
      </c>
      <c r="K388" s="22">
        <f t="shared" si="73"/>
        <v>0</v>
      </c>
      <c r="L388" s="19">
        <f t="shared" si="74"/>
        <v>0</v>
      </c>
    </row>
    <row r="389" spans="1:17">
      <c r="A389" s="51">
        <v>10</v>
      </c>
      <c r="B389" s="90" t="s">
        <v>311</v>
      </c>
      <c r="C389" s="173"/>
      <c r="D389" s="173"/>
      <c r="E389" s="173" t="s">
        <v>9</v>
      </c>
      <c r="F389" s="5">
        <v>200</v>
      </c>
      <c r="G389" s="469"/>
      <c r="H389" s="19">
        <f t="shared" si="68"/>
        <v>0</v>
      </c>
      <c r="I389" s="20">
        <v>23</v>
      </c>
      <c r="J389" s="22">
        <f t="shared" si="72"/>
        <v>0</v>
      </c>
      <c r="K389" s="22">
        <f t="shared" si="73"/>
        <v>0</v>
      </c>
      <c r="L389" s="19">
        <f t="shared" si="74"/>
        <v>0</v>
      </c>
    </row>
    <row r="390" spans="1:17" ht="22.5">
      <c r="A390" s="18">
        <v>11</v>
      </c>
      <c r="B390" s="90" t="s">
        <v>264</v>
      </c>
      <c r="C390" s="173"/>
      <c r="D390" s="173"/>
      <c r="E390" s="173" t="s">
        <v>9</v>
      </c>
      <c r="F390" s="5">
        <v>16000</v>
      </c>
      <c r="G390" s="469"/>
      <c r="H390" s="19">
        <f t="shared" si="68"/>
        <v>0</v>
      </c>
      <c r="I390" s="20">
        <v>23</v>
      </c>
      <c r="J390" s="22">
        <f t="shared" si="72"/>
        <v>0</v>
      </c>
      <c r="K390" s="22">
        <f t="shared" si="73"/>
        <v>0</v>
      </c>
      <c r="L390" s="19">
        <f t="shared" si="74"/>
        <v>0</v>
      </c>
    </row>
    <row r="391" spans="1:17">
      <c r="A391" s="51">
        <v>12</v>
      </c>
      <c r="B391" s="90" t="s">
        <v>265</v>
      </c>
      <c r="C391" s="173"/>
      <c r="D391" s="173"/>
      <c r="E391" s="173" t="s">
        <v>9</v>
      </c>
      <c r="F391" s="5">
        <v>500</v>
      </c>
      <c r="G391" s="469"/>
      <c r="H391" s="19">
        <f t="shared" si="68"/>
        <v>0</v>
      </c>
      <c r="I391" s="20">
        <v>8</v>
      </c>
      <c r="J391" s="22">
        <f t="shared" si="69"/>
        <v>0</v>
      </c>
      <c r="K391" s="22">
        <f t="shared" si="70"/>
        <v>0</v>
      </c>
      <c r="L391" s="19">
        <f t="shared" si="71"/>
        <v>0</v>
      </c>
    </row>
    <row r="392" spans="1:17" ht="22.5">
      <c r="A392" s="18">
        <v>13</v>
      </c>
      <c r="B392" s="90" t="s">
        <v>266</v>
      </c>
      <c r="C392" s="173"/>
      <c r="D392" s="173"/>
      <c r="E392" s="173" t="s">
        <v>9</v>
      </c>
      <c r="F392" s="5">
        <v>100</v>
      </c>
      <c r="G392" s="469"/>
      <c r="H392" s="19">
        <f t="shared" si="68"/>
        <v>0</v>
      </c>
      <c r="I392" s="20">
        <v>8</v>
      </c>
      <c r="J392" s="22">
        <f t="shared" si="69"/>
        <v>0</v>
      </c>
      <c r="K392" s="22">
        <f t="shared" si="70"/>
        <v>0</v>
      </c>
      <c r="L392" s="19">
        <f t="shared" si="71"/>
        <v>0</v>
      </c>
    </row>
    <row r="393" spans="1:17" ht="22.5">
      <c r="A393" s="51">
        <v>14</v>
      </c>
      <c r="B393" s="88" t="s">
        <v>267</v>
      </c>
      <c r="C393" s="173"/>
      <c r="D393" s="173"/>
      <c r="E393" s="173" t="s">
        <v>9</v>
      </c>
      <c r="F393" s="5">
        <v>2000</v>
      </c>
      <c r="G393" s="469"/>
      <c r="H393" s="19">
        <f t="shared" si="68"/>
        <v>0</v>
      </c>
      <c r="I393" s="20">
        <v>8</v>
      </c>
      <c r="J393" s="22">
        <f t="shared" si="69"/>
        <v>0</v>
      </c>
      <c r="K393" s="22">
        <f t="shared" si="70"/>
        <v>0</v>
      </c>
      <c r="L393" s="19">
        <f t="shared" si="71"/>
        <v>0</v>
      </c>
    </row>
    <row r="394" spans="1:17">
      <c r="A394" s="18">
        <v>15</v>
      </c>
      <c r="B394" s="90" t="s">
        <v>268</v>
      </c>
      <c r="C394" s="173"/>
      <c r="D394" s="173"/>
      <c r="E394" s="173" t="s">
        <v>9</v>
      </c>
      <c r="F394" s="5">
        <v>7000</v>
      </c>
      <c r="G394" s="469"/>
      <c r="H394" s="19">
        <f t="shared" si="68"/>
        <v>0</v>
      </c>
      <c r="I394" s="20">
        <v>23</v>
      </c>
      <c r="J394" s="22">
        <f t="shared" si="69"/>
        <v>0</v>
      </c>
      <c r="K394" s="22">
        <f>H394*1.23</f>
        <v>0</v>
      </c>
      <c r="L394" s="19">
        <f>G394*1.23</f>
        <v>0</v>
      </c>
    </row>
    <row r="395" spans="1:17">
      <c r="A395" s="51">
        <v>16</v>
      </c>
      <c r="B395" s="90" t="s">
        <v>269</v>
      </c>
      <c r="C395" s="173"/>
      <c r="D395" s="173"/>
      <c r="E395" s="173" t="s">
        <v>19</v>
      </c>
      <c r="F395" s="5">
        <v>200</v>
      </c>
      <c r="G395" s="469"/>
      <c r="H395" s="19">
        <f t="shared" si="68"/>
        <v>0</v>
      </c>
      <c r="I395" s="20">
        <v>23</v>
      </c>
      <c r="J395" s="22">
        <f t="shared" ref="J395" si="75">K395-H395</f>
        <v>0</v>
      </c>
      <c r="K395" s="22">
        <f>H395*1.23</f>
        <v>0</v>
      </c>
      <c r="L395" s="19">
        <f>G395*1.23</f>
        <v>0</v>
      </c>
    </row>
    <row r="396" spans="1:17" s="35" customFormat="1" ht="81.75" customHeight="1">
      <c r="A396" s="18">
        <v>17</v>
      </c>
      <c r="B396" s="240" t="s">
        <v>425</v>
      </c>
      <c r="C396" s="185"/>
      <c r="D396" s="185"/>
      <c r="E396" s="185" t="s">
        <v>15</v>
      </c>
      <c r="F396" s="184">
        <v>400</v>
      </c>
      <c r="G396" s="470"/>
      <c r="H396" s="19">
        <f t="shared" si="68"/>
        <v>0</v>
      </c>
      <c r="I396" s="20">
        <v>23</v>
      </c>
      <c r="J396" s="22"/>
      <c r="K396" s="22"/>
      <c r="L396" s="19"/>
      <c r="M396" s="1"/>
      <c r="N396" s="1"/>
      <c r="O396" s="1"/>
      <c r="P396" s="1"/>
      <c r="Q396" s="1"/>
    </row>
    <row r="397" spans="1:17" ht="45">
      <c r="A397" s="51">
        <v>18</v>
      </c>
      <c r="B397" s="90" t="s">
        <v>412</v>
      </c>
      <c r="C397" s="173"/>
      <c r="D397" s="173"/>
      <c r="E397" s="173" t="s">
        <v>19</v>
      </c>
      <c r="F397" s="5">
        <v>2</v>
      </c>
      <c r="G397" s="469"/>
      <c r="H397" s="19">
        <f t="shared" si="68"/>
        <v>0</v>
      </c>
      <c r="I397" s="20">
        <v>8</v>
      </c>
      <c r="J397" s="22">
        <f t="shared" si="69"/>
        <v>0</v>
      </c>
      <c r="K397" s="22">
        <f t="shared" si="70"/>
        <v>0</v>
      </c>
      <c r="L397" s="19">
        <f t="shared" si="71"/>
        <v>0</v>
      </c>
    </row>
    <row r="398" spans="1:17">
      <c r="A398" s="18">
        <v>19</v>
      </c>
      <c r="B398" s="90" t="s">
        <v>325</v>
      </c>
      <c r="C398" s="173"/>
      <c r="D398" s="173"/>
      <c r="E398" s="173" t="s">
        <v>19</v>
      </c>
      <c r="F398" s="5">
        <v>4</v>
      </c>
      <c r="G398" s="469"/>
      <c r="H398" s="19">
        <f t="shared" si="68"/>
        <v>0</v>
      </c>
      <c r="I398" s="20">
        <v>8</v>
      </c>
      <c r="J398" s="22">
        <f t="shared" si="69"/>
        <v>0</v>
      </c>
      <c r="K398" s="22">
        <f t="shared" si="70"/>
        <v>0</v>
      </c>
      <c r="L398" s="19">
        <f t="shared" si="71"/>
        <v>0</v>
      </c>
    </row>
    <row r="399" spans="1:17">
      <c r="A399" s="51">
        <v>20</v>
      </c>
      <c r="B399" s="90" t="s">
        <v>326</v>
      </c>
      <c r="C399" s="173"/>
      <c r="D399" s="173"/>
      <c r="E399" s="173" t="s">
        <v>19</v>
      </c>
      <c r="F399" s="5">
        <v>8</v>
      </c>
      <c r="G399" s="469"/>
      <c r="H399" s="19">
        <f t="shared" si="68"/>
        <v>0</v>
      </c>
      <c r="I399" s="20">
        <v>8</v>
      </c>
      <c r="J399" s="22">
        <f t="shared" si="69"/>
        <v>0</v>
      </c>
      <c r="K399" s="22">
        <f t="shared" si="70"/>
        <v>0</v>
      </c>
      <c r="L399" s="19">
        <f t="shared" si="71"/>
        <v>0</v>
      </c>
    </row>
    <row r="400" spans="1:17" ht="22.5">
      <c r="A400" s="18">
        <v>21</v>
      </c>
      <c r="B400" s="90" t="s">
        <v>270</v>
      </c>
      <c r="C400" s="173"/>
      <c r="D400" s="173"/>
      <c r="E400" s="173" t="s">
        <v>9</v>
      </c>
      <c r="F400" s="5">
        <v>20000</v>
      </c>
      <c r="G400" s="469"/>
      <c r="H400" s="19">
        <f t="shared" si="68"/>
        <v>0</v>
      </c>
      <c r="I400" s="20">
        <v>8</v>
      </c>
      <c r="J400" s="22">
        <f t="shared" si="69"/>
        <v>0</v>
      </c>
      <c r="K400" s="22">
        <f t="shared" si="70"/>
        <v>0</v>
      </c>
      <c r="L400" s="19">
        <f t="shared" si="71"/>
        <v>0</v>
      </c>
    </row>
    <row r="401" spans="1:17">
      <c r="A401" s="51">
        <v>22</v>
      </c>
      <c r="B401" s="90" t="s">
        <v>271</v>
      </c>
      <c r="C401" s="173"/>
      <c r="D401" s="173"/>
      <c r="E401" s="173" t="s">
        <v>9</v>
      </c>
      <c r="F401" s="5">
        <v>6000</v>
      </c>
      <c r="G401" s="469"/>
      <c r="H401" s="19">
        <f t="shared" si="68"/>
        <v>0</v>
      </c>
      <c r="I401" s="20">
        <v>8</v>
      </c>
      <c r="J401" s="22">
        <f t="shared" si="69"/>
        <v>0</v>
      </c>
      <c r="K401" s="22">
        <f t="shared" si="70"/>
        <v>0</v>
      </c>
      <c r="L401" s="19">
        <f t="shared" si="71"/>
        <v>0</v>
      </c>
    </row>
    <row r="402" spans="1:17">
      <c r="A402" s="18">
        <v>23</v>
      </c>
      <c r="B402" s="90" t="s">
        <v>272</v>
      </c>
      <c r="C402" s="173"/>
      <c r="D402" s="173"/>
      <c r="E402" s="173" t="s">
        <v>9</v>
      </c>
      <c r="F402" s="5">
        <v>6600</v>
      </c>
      <c r="G402" s="469"/>
      <c r="H402" s="19">
        <f t="shared" si="68"/>
        <v>0</v>
      </c>
      <c r="I402" s="20">
        <v>23</v>
      </c>
      <c r="J402" s="22">
        <f t="shared" si="69"/>
        <v>0</v>
      </c>
      <c r="K402" s="22">
        <f>H402*1.23</f>
        <v>0</v>
      </c>
      <c r="L402" s="19">
        <f>G402*1.23</f>
        <v>0</v>
      </c>
    </row>
    <row r="403" spans="1:17">
      <c r="A403" s="51">
        <v>24</v>
      </c>
      <c r="B403" s="90" t="s">
        <v>273</v>
      </c>
      <c r="C403" s="173"/>
      <c r="D403" s="173"/>
      <c r="E403" s="173" t="s">
        <v>9</v>
      </c>
      <c r="F403" s="5">
        <v>6400</v>
      </c>
      <c r="G403" s="469"/>
      <c r="H403" s="19">
        <f t="shared" si="68"/>
        <v>0</v>
      </c>
      <c r="I403" s="20">
        <v>23</v>
      </c>
      <c r="J403" s="22">
        <f t="shared" ref="J403:J405" si="76">K403-H403</f>
        <v>0</v>
      </c>
      <c r="K403" s="22">
        <f t="shared" ref="K403:K405" si="77">H403*1.23</f>
        <v>0</v>
      </c>
      <c r="L403" s="19">
        <f t="shared" ref="L403:L405" si="78">G403*1.23</f>
        <v>0</v>
      </c>
    </row>
    <row r="404" spans="1:17">
      <c r="A404" s="18">
        <v>25</v>
      </c>
      <c r="B404" s="90" t="s">
        <v>274</v>
      </c>
      <c r="C404" s="173"/>
      <c r="D404" s="173"/>
      <c r="E404" s="173" t="s">
        <v>9</v>
      </c>
      <c r="F404" s="5">
        <v>1000</v>
      </c>
      <c r="G404" s="469"/>
      <c r="H404" s="19">
        <f t="shared" si="68"/>
        <v>0</v>
      </c>
      <c r="I404" s="20">
        <v>23</v>
      </c>
      <c r="J404" s="22">
        <f t="shared" si="76"/>
        <v>0</v>
      </c>
      <c r="K404" s="22">
        <f t="shared" si="77"/>
        <v>0</v>
      </c>
      <c r="L404" s="19">
        <f t="shared" si="78"/>
        <v>0</v>
      </c>
    </row>
    <row r="405" spans="1:17">
      <c r="A405" s="51">
        <v>26</v>
      </c>
      <c r="B405" s="90" t="s">
        <v>275</v>
      </c>
      <c r="C405" s="173"/>
      <c r="D405" s="173"/>
      <c r="E405" s="173" t="s">
        <v>9</v>
      </c>
      <c r="F405" s="5">
        <v>200</v>
      </c>
      <c r="G405" s="469"/>
      <c r="H405" s="19">
        <f t="shared" si="68"/>
        <v>0</v>
      </c>
      <c r="I405" s="20">
        <v>23</v>
      </c>
      <c r="J405" s="22">
        <f t="shared" si="76"/>
        <v>0</v>
      </c>
      <c r="K405" s="22">
        <f t="shared" si="77"/>
        <v>0</v>
      </c>
      <c r="L405" s="19">
        <f t="shared" si="78"/>
        <v>0</v>
      </c>
    </row>
    <row r="406" spans="1:17" ht="46.5" customHeight="1">
      <c r="A406" s="18">
        <v>27</v>
      </c>
      <c r="B406" s="3" t="s">
        <v>288</v>
      </c>
      <c r="C406" s="173"/>
      <c r="D406" s="173"/>
      <c r="E406" s="173" t="s">
        <v>9</v>
      </c>
      <c r="F406" s="5">
        <v>100</v>
      </c>
      <c r="G406" s="469"/>
      <c r="H406" s="19">
        <f t="shared" si="68"/>
        <v>0</v>
      </c>
      <c r="I406" s="20">
        <v>8</v>
      </c>
      <c r="J406" s="22">
        <f t="shared" si="69"/>
        <v>0</v>
      </c>
      <c r="K406" s="22">
        <f t="shared" si="70"/>
        <v>0</v>
      </c>
      <c r="L406" s="19">
        <f t="shared" si="71"/>
        <v>0</v>
      </c>
    </row>
    <row r="407" spans="1:17" s="35" customFormat="1" ht="46.5" customHeight="1">
      <c r="A407" s="51">
        <v>28</v>
      </c>
      <c r="B407" s="186" t="s">
        <v>426</v>
      </c>
      <c r="C407" s="185"/>
      <c r="D407" s="185"/>
      <c r="E407" s="185" t="s">
        <v>15</v>
      </c>
      <c r="F407" s="184">
        <v>500</v>
      </c>
      <c r="G407" s="470"/>
      <c r="H407" s="19">
        <f t="shared" si="68"/>
        <v>0</v>
      </c>
      <c r="I407" s="20">
        <v>8</v>
      </c>
      <c r="J407" s="22">
        <f t="shared" si="69"/>
        <v>0</v>
      </c>
      <c r="K407" s="22">
        <f t="shared" si="70"/>
        <v>0</v>
      </c>
      <c r="L407" s="19">
        <f t="shared" si="71"/>
        <v>0</v>
      </c>
      <c r="M407" s="1"/>
      <c r="N407" s="1"/>
      <c r="O407" s="1"/>
      <c r="P407" s="1"/>
      <c r="Q407" s="1"/>
    </row>
    <row r="408" spans="1:17" ht="92.25" customHeight="1">
      <c r="A408" s="18">
        <v>29</v>
      </c>
      <c r="B408" s="4" t="s">
        <v>289</v>
      </c>
      <c r="C408" s="173"/>
      <c r="D408" s="173"/>
      <c r="E408" s="173" t="s">
        <v>9</v>
      </c>
      <c r="F408" s="5">
        <v>1500</v>
      </c>
      <c r="G408" s="469"/>
      <c r="H408" s="19">
        <f t="shared" si="68"/>
        <v>0</v>
      </c>
      <c r="I408" s="20">
        <v>8</v>
      </c>
      <c r="J408" s="22">
        <f t="shared" si="69"/>
        <v>0</v>
      </c>
      <c r="K408" s="22">
        <f t="shared" si="70"/>
        <v>0</v>
      </c>
      <c r="L408" s="19">
        <f t="shared" si="71"/>
        <v>0</v>
      </c>
    </row>
    <row r="409" spans="1:17" ht="91.5" customHeight="1">
      <c r="A409" s="51">
        <v>30</v>
      </c>
      <c r="B409" s="212" t="s">
        <v>290</v>
      </c>
      <c r="C409" s="173"/>
      <c r="D409" s="173"/>
      <c r="E409" s="173" t="s">
        <v>9</v>
      </c>
      <c r="F409" s="5">
        <v>100</v>
      </c>
      <c r="G409" s="469"/>
      <c r="H409" s="19">
        <f t="shared" si="68"/>
        <v>0</v>
      </c>
      <c r="I409" s="20">
        <v>8</v>
      </c>
      <c r="J409" s="22">
        <f t="shared" si="69"/>
        <v>0</v>
      </c>
      <c r="K409" s="22">
        <f t="shared" si="70"/>
        <v>0</v>
      </c>
      <c r="L409" s="19">
        <f t="shared" si="71"/>
        <v>0</v>
      </c>
    </row>
    <row r="410" spans="1:17" ht="33.75">
      <c r="A410" s="18">
        <v>31</v>
      </c>
      <c r="B410" s="3" t="s">
        <v>308</v>
      </c>
      <c r="C410" s="173"/>
      <c r="D410" s="173"/>
      <c r="E410" s="173" t="s">
        <v>9</v>
      </c>
      <c r="F410" s="5">
        <v>400</v>
      </c>
      <c r="G410" s="469"/>
      <c r="H410" s="19">
        <f t="shared" si="68"/>
        <v>0</v>
      </c>
      <c r="I410" s="20">
        <v>8</v>
      </c>
      <c r="J410" s="22">
        <f t="shared" si="69"/>
        <v>0</v>
      </c>
      <c r="K410" s="22">
        <f t="shared" si="70"/>
        <v>0</v>
      </c>
      <c r="L410" s="19">
        <f t="shared" si="71"/>
        <v>0</v>
      </c>
    </row>
    <row r="411" spans="1:17" s="35" customFormat="1" ht="54.75" customHeight="1">
      <c r="A411" s="51">
        <v>32</v>
      </c>
      <c r="B411" s="186" t="s">
        <v>427</v>
      </c>
      <c r="C411" s="326"/>
      <c r="D411" s="326"/>
      <c r="E411" s="326" t="s">
        <v>15</v>
      </c>
      <c r="F411" s="56">
        <v>50</v>
      </c>
      <c r="G411" s="471"/>
      <c r="H411" s="19">
        <f t="shared" si="68"/>
        <v>0</v>
      </c>
      <c r="I411" s="20">
        <v>23</v>
      </c>
      <c r="J411" s="22">
        <f t="shared" si="69"/>
        <v>0</v>
      </c>
      <c r="K411" s="22">
        <f t="shared" si="70"/>
        <v>0</v>
      </c>
      <c r="L411" s="19">
        <f t="shared" si="71"/>
        <v>0</v>
      </c>
      <c r="M411" s="1"/>
      <c r="N411" s="1"/>
      <c r="O411" s="1"/>
      <c r="P411" s="1"/>
      <c r="Q411" s="1"/>
    </row>
    <row r="412" spans="1:17" ht="15.75" thickBot="1">
      <c r="A412" s="18">
        <v>33</v>
      </c>
      <c r="B412" s="3" t="s">
        <v>428</v>
      </c>
      <c r="C412" s="326"/>
      <c r="D412" s="326"/>
      <c r="E412" s="326" t="s">
        <v>19</v>
      </c>
      <c r="F412" s="56">
        <v>1</v>
      </c>
      <c r="G412" s="471"/>
      <c r="H412" s="19">
        <f t="shared" si="68"/>
        <v>0</v>
      </c>
      <c r="I412" s="20">
        <v>8</v>
      </c>
      <c r="J412" s="22">
        <f t="shared" si="69"/>
        <v>0</v>
      </c>
      <c r="K412" s="22">
        <f t="shared" si="70"/>
        <v>0</v>
      </c>
      <c r="L412" s="19">
        <f t="shared" si="71"/>
        <v>0</v>
      </c>
    </row>
    <row r="413" spans="1:17" ht="15.75" customHeight="1" thickBot="1">
      <c r="A413" s="127"/>
      <c r="B413" s="647" t="s">
        <v>10</v>
      </c>
      <c r="C413" s="648"/>
      <c r="D413" s="648"/>
      <c r="E413" s="648"/>
      <c r="F413" s="648"/>
      <c r="G413" s="649"/>
      <c r="H413" s="495">
        <f>SUM(H380:H410)</f>
        <v>0</v>
      </c>
      <c r="I413" s="512"/>
      <c r="J413" s="495">
        <f>SUM(J380:J410)</f>
        <v>0</v>
      </c>
      <c r="K413" s="495">
        <f>SUM(K380:K412)</f>
        <v>0</v>
      </c>
      <c r="L413" s="234"/>
    </row>
    <row r="414" spans="1:17">
      <c r="A414" s="51"/>
      <c r="B414" s="114"/>
      <c r="F414" s="149"/>
      <c r="G414" s="460"/>
      <c r="H414" s="31"/>
      <c r="J414" s="32"/>
      <c r="K414" s="28"/>
    </row>
    <row r="415" spans="1:17">
      <c r="A415" s="74"/>
      <c r="B415" s="74" t="s">
        <v>672</v>
      </c>
      <c r="D415" s="215"/>
      <c r="F415" s="149"/>
      <c r="G415" s="460"/>
      <c r="H415" s="12"/>
      <c r="I415" s="5"/>
      <c r="J415" s="28"/>
      <c r="K415" s="28"/>
    </row>
    <row r="416" spans="1:17" ht="15.75" thickBot="1">
      <c r="A416" s="70"/>
      <c r="B416" s="112"/>
      <c r="C416" s="138"/>
      <c r="D416" s="215"/>
      <c r="E416" s="138"/>
      <c r="F416" s="138"/>
      <c r="G416" s="468"/>
      <c r="H416" s="36"/>
      <c r="I416" s="139"/>
      <c r="J416" s="37"/>
      <c r="K416" s="37"/>
      <c r="L416" s="194"/>
    </row>
    <row r="417" spans="1:12" ht="34.5" thickBot="1">
      <c r="A417" s="83" t="s">
        <v>0</v>
      </c>
      <c r="B417" s="100" t="s">
        <v>1</v>
      </c>
      <c r="C417" s="10" t="s">
        <v>32</v>
      </c>
      <c r="D417" s="10" t="s">
        <v>3</v>
      </c>
      <c r="E417" s="10" t="s">
        <v>4</v>
      </c>
      <c r="F417" s="10" t="s">
        <v>33</v>
      </c>
      <c r="G417" s="443" t="s">
        <v>24</v>
      </c>
      <c r="H417" s="10" t="s">
        <v>7</v>
      </c>
      <c r="I417" s="113" t="s">
        <v>6</v>
      </c>
      <c r="J417" s="44" t="s">
        <v>8</v>
      </c>
      <c r="K417" s="155" t="s">
        <v>14</v>
      </c>
      <c r="L417" s="10" t="s">
        <v>13</v>
      </c>
    </row>
    <row r="418" spans="1:12" ht="33.75">
      <c r="A418" s="18">
        <v>1</v>
      </c>
      <c r="B418" s="95" t="s">
        <v>277</v>
      </c>
      <c r="C418" s="63"/>
      <c r="D418" s="326"/>
      <c r="E418" s="326" t="s">
        <v>9</v>
      </c>
      <c r="F418" s="326">
        <v>460</v>
      </c>
      <c r="G418" s="444"/>
      <c r="H418" s="21">
        <f>G418*F418</f>
        <v>0</v>
      </c>
      <c r="I418" s="213">
        <v>8</v>
      </c>
      <c r="J418" s="22">
        <f>K418-H418</f>
        <v>0</v>
      </c>
      <c r="K418" s="22">
        <f>H418*1.08</f>
        <v>0</v>
      </c>
      <c r="L418" s="21">
        <f>G418*1.08</f>
        <v>0</v>
      </c>
    </row>
    <row r="419" spans="1:12" ht="22.5">
      <c r="A419" s="18">
        <v>2</v>
      </c>
      <c r="B419" s="8" t="s">
        <v>278</v>
      </c>
      <c r="C419" s="326"/>
      <c r="D419" s="326"/>
      <c r="E419" s="326" t="s">
        <v>22</v>
      </c>
      <c r="F419" s="326">
        <v>15</v>
      </c>
      <c r="G419" s="444"/>
      <c r="H419" s="21">
        <f t="shared" ref="H419:H427" si="79">G419*F419</f>
        <v>0</v>
      </c>
      <c r="I419" s="20">
        <v>8</v>
      </c>
      <c r="J419" s="22">
        <f t="shared" ref="J419:J427" si="80">K419-H419</f>
        <v>0</v>
      </c>
      <c r="K419" s="22">
        <f t="shared" ref="K419:K427" si="81">H419*1.08</f>
        <v>0</v>
      </c>
      <c r="L419" s="21">
        <f t="shared" ref="L419:L427" si="82">G419*1.08</f>
        <v>0</v>
      </c>
    </row>
    <row r="420" spans="1:12">
      <c r="A420" s="18">
        <v>3</v>
      </c>
      <c r="B420" s="88" t="s">
        <v>279</v>
      </c>
      <c r="E420" s="174" t="s">
        <v>15</v>
      </c>
      <c r="F420" s="174">
        <v>1600</v>
      </c>
      <c r="H420" s="21">
        <f t="shared" si="79"/>
        <v>0</v>
      </c>
      <c r="I420" s="20">
        <v>8</v>
      </c>
      <c r="J420" s="22">
        <f t="shared" si="80"/>
        <v>0</v>
      </c>
      <c r="K420" s="22">
        <f t="shared" si="81"/>
        <v>0</v>
      </c>
      <c r="L420" s="21">
        <f t="shared" si="82"/>
        <v>0</v>
      </c>
    </row>
    <row r="421" spans="1:12" ht="22.5">
      <c r="A421" s="18">
        <v>4</v>
      </c>
      <c r="B421" s="3" t="s">
        <v>236</v>
      </c>
      <c r="C421" s="173"/>
      <c r="D421" s="80"/>
      <c r="E421" s="173" t="s">
        <v>9</v>
      </c>
      <c r="F421" s="173">
        <v>1000</v>
      </c>
      <c r="G421" s="454"/>
      <c r="H421" s="21">
        <f t="shared" si="79"/>
        <v>0</v>
      </c>
      <c r="I421" s="213">
        <v>8</v>
      </c>
      <c r="J421" s="22">
        <f t="shared" si="80"/>
        <v>0</v>
      </c>
      <c r="K421" s="22">
        <f t="shared" si="81"/>
        <v>0</v>
      </c>
      <c r="L421" s="21">
        <f t="shared" si="82"/>
        <v>0</v>
      </c>
    </row>
    <row r="422" spans="1:12" ht="22.5">
      <c r="A422" s="18">
        <v>6</v>
      </c>
      <c r="B422" s="151" t="s">
        <v>191</v>
      </c>
      <c r="C422" s="173" t="s">
        <v>192</v>
      </c>
      <c r="D422" s="173"/>
      <c r="E422" s="173" t="s">
        <v>15</v>
      </c>
      <c r="F422" s="173">
        <v>6</v>
      </c>
      <c r="G422" s="454"/>
      <c r="H422" s="21">
        <f t="shared" si="79"/>
        <v>0</v>
      </c>
      <c r="I422" s="6">
        <v>8</v>
      </c>
      <c r="J422" s="22">
        <f t="shared" si="80"/>
        <v>0</v>
      </c>
      <c r="K422" s="22">
        <f t="shared" si="81"/>
        <v>0</v>
      </c>
      <c r="L422" s="21">
        <f t="shared" si="82"/>
        <v>0</v>
      </c>
    </row>
    <row r="423" spans="1:12" ht="22.5">
      <c r="A423" s="18">
        <v>7</v>
      </c>
      <c r="B423" s="151" t="s">
        <v>191</v>
      </c>
      <c r="C423" s="173" t="s">
        <v>193</v>
      </c>
      <c r="D423" s="173"/>
      <c r="E423" s="173" t="s">
        <v>15</v>
      </c>
      <c r="F423" s="173">
        <v>2</v>
      </c>
      <c r="G423" s="454"/>
      <c r="H423" s="21">
        <f t="shared" si="79"/>
        <v>0</v>
      </c>
      <c r="I423" s="6">
        <v>8</v>
      </c>
      <c r="J423" s="22">
        <f t="shared" si="80"/>
        <v>0</v>
      </c>
      <c r="K423" s="22">
        <f t="shared" si="81"/>
        <v>0</v>
      </c>
      <c r="L423" s="21">
        <f t="shared" si="82"/>
        <v>0</v>
      </c>
    </row>
    <row r="424" spans="1:12" ht="22.5">
      <c r="A424" s="18">
        <v>8</v>
      </c>
      <c r="B424" s="151" t="s">
        <v>191</v>
      </c>
      <c r="C424" s="173" t="s">
        <v>194</v>
      </c>
      <c r="D424" s="173"/>
      <c r="E424" s="173" t="s">
        <v>15</v>
      </c>
      <c r="F424" s="173">
        <v>2</v>
      </c>
      <c r="G424" s="454"/>
      <c r="H424" s="21">
        <f t="shared" si="79"/>
        <v>0</v>
      </c>
      <c r="I424" s="6">
        <v>8</v>
      </c>
      <c r="J424" s="22">
        <f t="shared" si="80"/>
        <v>0</v>
      </c>
      <c r="K424" s="22">
        <f t="shared" si="81"/>
        <v>0</v>
      </c>
      <c r="L424" s="21">
        <f t="shared" si="82"/>
        <v>0</v>
      </c>
    </row>
    <row r="425" spans="1:12" ht="45">
      <c r="A425" s="18">
        <v>9</v>
      </c>
      <c r="B425" s="151" t="s">
        <v>294</v>
      </c>
      <c r="C425" s="173" t="s">
        <v>195</v>
      </c>
      <c r="D425" s="173"/>
      <c r="E425" s="173" t="s">
        <v>15</v>
      </c>
      <c r="F425" s="173">
        <v>2</v>
      </c>
      <c r="G425" s="454"/>
      <c r="H425" s="21">
        <f t="shared" si="79"/>
        <v>0</v>
      </c>
      <c r="I425" s="6">
        <v>8</v>
      </c>
      <c r="J425" s="22">
        <f t="shared" si="80"/>
        <v>0</v>
      </c>
      <c r="K425" s="22">
        <f t="shared" si="81"/>
        <v>0</v>
      </c>
      <c r="L425" s="21">
        <f t="shared" si="82"/>
        <v>0</v>
      </c>
    </row>
    <row r="426" spans="1:12">
      <c r="A426" s="18">
        <v>11</v>
      </c>
      <c r="B426" s="562" t="s">
        <v>291</v>
      </c>
      <c r="C426" s="326"/>
      <c r="D426" s="79"/>
      <c r="E426" s="173" t="s">
        <v>15</v>
      </c>
      <c r="F426" s="326">
        <v>20</v>
      </c>
      <c r="H426" s="21">
        <f t="shared" si="79"/>
        <v>0</v>
      </c>
      <c r="I426" s="6">
        <v>23</v>
      </c>
      <c r="J426" s="22">
        <f t="shared" si="80"/>
        <v>0</v>
      </c>
      <c r="K426" s="22">
        <f>H426*1.23</f>
        <v>0</v>
      </c>
      <c r="L426" s="21">
        <f>G426*1.23</f>
        <v>0</v>
      </c>
    </row>
    <row r="427" spans="1:12" ht="15.75" thickBot="1">
      <c r="A427" s="18">
        <v>13</v>
      </c>
      <c r="B427" s="156" t="s">
        <v>280</v>
      </c>
      <c r="E427" s="173" t="s">
        <v>9</v>
      </c>
      <c r="F427" s="174">
        <v>50</v>
      </c>
      <c r="H427" s="21">
        <f t="shared" si="79"/>
        <v>0</v>
      </c>
      <c r="I427" s="213">
        <v>8</v>
      </c>
      <c r="J427" s="22">
        <f t="shared" si="80"/>
        <v>0</v>
      </c>
      <c r="K427" s="22">
        <f t="shared" si="81"/>
        <v>0</v>
      </c>
      <c r="L427" s="21">
        <f t="shared" si="82"/>
        <v>0</v>
      </c>
    </row>
    <row r="428" spans="1:12" ht="15.75" thickBot="1">
      <c r="A428" s="18"/>
      <c r="B428" s="647" t="s">
        <v>10</v>
      </c>
      <c r="C428" s="648"/>
      <c r="D428" s="648"/>
      <c r="E428" s="648"/>
      <c r="F428" s="648"/>
      <c r="G428" s="649"/>
      <c r="H428" s="500">
        <f>SUM(H418:H427)</f>
        <v>0</v>
      </c>
      <c r="I428" s="513"/>
      <c r="J428" s="500">
        <f>SUM(J418:J427)</f>
        <v>0</v>
      </c>
      <c r="K428" s="500">
        <f>SUM(K418:K427)</f>
        <v>0</v>
      </c>
      <c r="L428" s="394"/>
    </row>
    <row r="429" spans="1:12" ht="22.5" customHeight="1">
      <c r="A429" s="51"/>
      <c r="B429" s="689" t="s">
        <v>387</v>
      </c>
      <c r="C429" s="690"/>
      <c r="D429" s="690"/>
      <c r="E429" s="690"/>
      <c r="F429" s="690"/>
      <c r="G429" s="690"/>
      <c r="H429" s="690"/>
      <c r="I429" s="690"/>
      <c r="J429" s="690"/>
      <c r="K429" s="690"/>
      <c r="L429" s="691"/>
    </row>
    <row r="430" spans="1:12">
      <c r="A430" s="51"/>
      <c r="B430" s="111"/>
      <c r="F430" s="149"/>
      <c r="G430" s="460"/>
      <c r="H430" s="47"/>
      <c r="J430" s="120"/>
      <c r="K430" s="103"/>
      <c r="L430" s="406"/>
    </row>
    <row r="431" spans="1:12">
      <c r="A431" s="1"/>
      <c r="B431" s="655" t="s">
        <v>673</v>
      </c>
      <c r="C431" s="655"/>
      <c r="D431" s="655"/>
      <c r="E431" s="655"/>
      <c r="F431" s="656"/>
      <c r="H431" s="2"/>
      <c r="I431" s="15"/>
      <c r="J431" s="2"/>
      <c r="K431" s="2"/>
      <c r="L431" s="281"/>
    </row>
    <row r="432" spans="1:12" ht="15.75" thickBot="1">
      <c r="A432" s="173"/>
      <c r="B432" s="170"/>
      <c r="C432" s="148"/>
      <c r="D432" s="15"/>
      <c r="E432" s="174"/>
      <c r="H432" s="2"/>
      <c r="I432" s="169"/>
      <c r="J432" s="2"/>
      <c r="K432" s="2"/>
      <c r="L432" s="283"/>
    </row>
    <row r="433" spans="1:15" ht="34.5" thickBot="1">
      <c r="A433" s="83" t="s">
        <v>0</v>
      </c>
      <c r="B433" s="100" t="s">
        <v>1</v>
      </c>
      <c r="C433" s="10" t="s">
        <v>32</v>
      </c>
      <c r="D433" s="10" t="s">
        <v>3</v>
      </c>
      <c r="E433" s="10" t="s">
        <v>4</v>
      </c>
      <c r="F433" s="10" t="s">
        <v>33</v>
      </c>
      <c r="G433" s="459" t="s">
        <v>24</v>
      </c>
      <c r="H433" s="10" t="s">
        <v>7</v>
      </c>
      <c r="I433" s="171" t="s">
        <v>6</v>
      </c>
      <c r="J433" s="44" t="s">
        <v>8</v>
      </c>
      <c r="K433" s="83" t="s">
        <v>14</v>
      </c>
      <c r="L433" s="62" t="s">
        <v>13</v>
      </c>
    </row>
    <row r="434" spans="1:15" ht="45">
      <c r="A434" s="174">
        <v>1</v>
      </c>
      <c r="B434" s="136" t="s">
        <v>30</v>
      </c>
      <c r="C434" s="135"/>
      <c r="D434" s="54"/>
      <c r="E434" s="174" t="s">
        <v>9</v>
      </c>
      <c r="F434" s="174">
        <v>600</v>
      </c>
      <c r="H434" s="21">
        <f>G434*F434</f>
        <v>0</v>
      </c>
      <c r="I434" s="48">
        <v>8</v>
      </c>
      <c r="J434" s="22">
        <f>K434-H434</f>
        <v>0</v>
      </c>
      <c r="K434" s="22">
        <f>H434*1.08</f>
        <v>0</v>
      </c>
      <c r="L434" s="21">
        <f>G434*1.08</f>
        <v>0</v>
      </c>
    </row>
    <row r="435" spans="1:15" ht="22.5">
      <c r="A435" s="174">
        <v>2</v>
      </c>
      <c r="B435" s="136" t="s">
        <v>302</v>
      </c>
      <c r="C435" s="135"/>
      <c r="D435" s="54"/>
      <c r="E435" s="174" t="s">
        <v>9</v>
      </c>
      <c r="F435" s="174">
        <v>25</v>
      </c>
      <c r="H435" s="21">
        <f t="shared" ref="H435:H436" si="83">G435*F435</f>
        <v>0</v>
      </c>
      <c r="I435" s="16">
        <v>8</v>
      </c>
      <c r="J435" s="22">
        <f t="shared" ref="J435:J436" si="84">K435-H435</f>
        <v>0</v>
      </c>
      <c r="K435" s="22">
        <f t="shared" ref="K435:K436" si="85">H435*1.08</f>
        <v>0</v>
      </c>
      <c r="L435" s="21">
        <f t="shared" ref="L435:L436" si="86">G435*1.08</f>
        <v>0</v>
      </c>
    </row>
    <row r="436" spans="1:15" ht="34.5" thickBot="1">
      <c r="A436" s="174">
        <v>3</v>
      </c>
      <c r="B436" s="4" t="s">
        <v>388</v>
      </c>
      <c r="E436" s="174" t="s">
        <v>21</v>
      </c>
      <c r="F436" s="174">
        <v>2</v>
      </c>
      <c r="H436" s="21">
        <f t="shared" si="83"/>
        <v>0</v>
      </c>
      <c r="I436" s="174">
        <v>8</v>
      </c>
      <c r="J436" s="22">
        <f t="shared" si="84"/>
        <v>0</v>
      </c>
      <c r="K436" s="22">
        <f t="shared" si="85"/>
        <v>0</v>
      </c>
      <c r="L436" s="21">
        <f t="shared" si="86"/>
        <v>0</v>
      </c>
    </row>
    <row r="437" spans="1:15" ht="15.75" thickBot="1">
      <c r="A437" s="174"/>
      <c r="B437" s="647" t="s">
        <v>10</v>
      </c>
      <c r="C437" s="648"/>
      <c r="D437" s="648"/>
      <c r="E437" s="648"/>
      <c r="F437" s="648"/>
      <c r="G437" s="649"/>
      <c r="H437" s="514">
        <f>SUM(H434:H436)</f>
        <v>0</v>
      </c>
      <c r="I437" s="515"/>
      <c r="J437" s="514">
        <f>SUM(J434:J436)</f>
        <v>0</v>
      </c>
      <c r="K437" s="516">
        <f>SUM(K434:K436)</f>
        <v>0</v>
      </c>
      <c r="L437" s="229"/>
    </row>
    <row r="439" spans="1:15">
      <c r="A439" s="241"/>
      <c r="B439" s="242" t="s">
        <v>674</v>
      </c>
      <c r="C439" s="206"/>
      <c r="D439" s="206"/>
      <c r="E439" s="206"/>
      <c r="F439" s="206"/>
      <c r="G439" s="450"/>
      <c r="H439" s="206"/>
      <c r="I439" s="206"/>
      <c r="J439" s="206"/>
      <c r="K439" s="206"/>
      <c r="L439" s="385"/>
    </row>
    <row r="440" spans="1:15" ht="15.75" thickBot="1">
      <c r="A440" s="359"/>
      <c r="B440" s="360"/>
      <c r="C440" s="360"/>
      <c r="D440" s="360"/>
      <c r="E440" s="360"/>
      <c r="F440" s="360"/>
      <c r="G440" s="472"/>
      <c r="H440" s="360"/>
      <c r="I440" s="360"/>
      <c r="J440" s="360"/>
      <c r="K440" s="360"/>
      <c r="L440" s="360"/>
    </row>
    <row r="441" spans="1:15" ht="45.75" thickBot="1">
      <c r="A441" s="361" t="s">
        <v>11</v>
      </c>
      <c r="B441" s="362" t="s">
        <v>432</v>
      </c>
      <c r="C441" s="362" t="s">
        <v>32</v>
      </c>
      <c r="D441" s="362" t="s">
        <v>433</v>
      </c>
      <c r="E441" s="362" t="s">
        <v>434</v>
      </c>
      <c r="F441" s="362" t="s">
        <v>435</v>
      </c>
      <c r="G441" s="473" t="s">
        <v>436</v>
      </c>
      <c r="H441" s="362" t="s">
        <v>7</v>
      </c>
      <c r="I441" s="362" t="s">
        <v>437</v>
      </c>
      <c r="J441" s="362" t="s">
        <v>438</v>
      </c>
      <c r="K441" s="362" t="s">
        <v>439</v>
      </c>
      <c r="L441" s="362" t="s">
        <v>440</v>
      </c>
    </row>
    <row r="442" spans="1:15" ht="22.5">
      <c r="A442" s="213">
        <v>1</v>
      </c>
      <c r="B442" s="133" t="s">
        <v>441</v>
      </c>
      <c r="C442" s="134" t="s">
        <v>442</v>
      </c>
      <c r="D442" s="326"/>
      <c r="E442" s="213" t="s">
        <v>15</v>
      </c>
      <c r="F442" s="66">
        <v>12</v>
      </c>
      <c r="G442" s="474"/>
      <c r="H442" s="423">
        <f>G442*F442</f>
        <v>0</v>
      </c>
      <c r="I442" s="66">
        <v>8</v>
      </c>
      <c r="J442" s="423">
        <f>K442-H442</f>
        <v>0</v>
      </c>
      <c r="K442" s="423">
        <f>H442*1.08</f>
        <v>0</v>
      </c>
      <c r="L442" s="415">
        <f>G442*1.08</f>
        <v>0</v>
      </c>
      <c r="O442" s="363"/>
    </row>
    <row r="443" spans="1:15" ht="101.25">
      <c r="A443" s="213">
        <v>2</v>
      </c>
      <c r="B443" s="221" t="s">
        <v>443</v>
      </c>
      <c r="C443" s="201" t="s">
        <v>444</v>
      </c>
      <c r="D443" s="185"/>
      <c r="E443" s="328" t="s">
        <v>15</v>
      </c>
      <c r="F443" s="199">
        <v>60</v>
      </c>
      <c r="G443" s="474"/>
      <c r="H443" s="423">
        <f t="shared" ref="H443:H498" si="87">G443*F443</f>
        <v>0</v>
      </c>
      <c r="I443" s="66">
        <v>8</v>
      </c>
      <c r="J443" s="423">
        <f t="shared" ref="J443:J499" si="88">K443-H443</f>
        <v>0</v>
      </c>
      <c r="K443" s="423">
        <f t="shared" ref="K443:K499" si="89">H443*1.08</f>
        <v>0</v>
      </c>
      <c r="L443" s="415">
        <f t="shared" ref="L443:L498" si="90">G443*1.08</f>
        <v>0</v>
      </c>
    </row>
    <row r="444" spans="1:15" ht="191.25">
      <c r="A444" s="213">
        <v>3</v>
      </c>
      <c r="B444" s="349" t="s">
        <v>712</v>
      </c>
      <c r="C444" s="201" t="s">
        <v>445</v>
      </c>
      <c r="D444" s="185"/>
      <c r="E444" s="328" t="s">
        <v>9</v>
      </c>
      <c r="F444" s="199">
        <v>1</v>
      </c>
      <c r="G444" s="474"/>
      <c r="H444" s="423">
        <f t="shared" si="87"/>
        <v>0</v>
      </c>
      <c r="I444" s="66">
        <v>8</v>
      </c>
      <c r="J444" s="423">
        <f t="shared" si="88"/>
        <v>0</v>
      </c>
      <c r="K444" s="423">
        <f t="shared" si="89"/>
        <v>0</v>
      </c>
      <c r="L444" s="415">
        <f t="shared" si="90"/>
        <v>0</v>
      </c>
    </row>
    <row r="445" spans="1:15" ht="45">
      <c r="A445" s="213">
        <v>4</v>
      </c>
      <c r="B445" s="243" t="s">
        <v>446</v>
      </c>
      <c r="C445" s="201"/>
      <c r="D445" s="185"/>
      <c r="E445" s="328" t="s">
        <v>19</v>
      </c>
      <c r="F445" s="199">
        <v>2</v>
      </c>
      <c r="G445" s="474"/>
      <c r="H445" s="423">
        <f t="shared" si="87"/>
        <v>0</v>
      </c>
      <c r="I445" s="66">
        <v>8</v>
      </c>
      <c r="J445" s="423">
        <f t="shared" si="88"/>
        <v>0</v>
      </c>
      <c r="K445" s="423">
        <f t="shared" si="89"/>
        <v>0</v>
      </c>
      <c r="L445" s="415">
        <f t="shared" si="90"/>
        <v>0</v>
      </c>
    </row>
    <row r="446" spans="1:15" ht="202.5">
      <c r="A446" s="579">
        <v>5</v>
      </c>
      <c r="B446" s="583" t="s">
        <v>713</v>
      </c>
      <c r="C446" s="584"/>
      <c r="D446" s="585"/>
      <c r="E446" s="585" t="s">
        <v>15</v>
      </c>
      <c r="F446" s="586">
        <v>2</v>
      </c>
      <c r="G446" s="587"/>
      <c r="H446" s="685">
        <f t="shared" si="87"/>
        <v>0</v>
      </c>
      <c r="I446" s="588">
        <v>8</v>
      </c>
      <c r="J446" s="685">
        <f t="shared" si="88"/>
        <v>0</v>
      </c>
      <c r="K446" s="685">
        <f t="shared" si="89"/>
        <v>0</v>
      </c>
      <c r="L446" s="684">
        <f t="shared" si="90"/>
        <v>0</v>
      </c>
    </row>
    <row r="447" spans="1:15" ht="45">
      <c r="A447" s="213">
        <v>6</v>
      </c>
      <c r="B447" s="243" t="s">
        <v>447</v>
      </c>
      <c r="C447" s="201" t="s">
        <v>448</v>
      </c>
      <c r="D447" s="185"/>
      <c r="E447" s="328" t="s">
        <v>15</v>
      </c>
      <c r="F447" s="199">
        <v>14</v>
      </c>
      <c r="G447" s="474"/>
      <c r="H447" s="423">
        <f t="shared" si="87"/>
        <v>0</v>
      </c>
      <c r="I447" s="66">
        <v>8</v>
      </c>
      <c r="J447" s="423">
        <f t="shared" si="88"/>
        <v>0</v>
      </c>
      <c r="K447" s="423">
        <f t="shared" si="89"/>
        <v>0</v>
      </c>
      <c r="L447" s="415">
        <f t="shared" si="90"/>
        <v>0</v>
      </c>
    </row>
    <row r="448" spans="1:15" ht="33.75">
      <c r="A448" s="213">
        <v>7</v>
      </c>
      <c r="B448" s="243" t="s">
        <v>449</v>
      </c>
      <c r="C448" s="201" t="s">
        <v>450</v>
      </c>
      <c r="D448" s="185"/>
      <c r="E448" s="328" t="s">
        <v>9</v>
      </c>
      <c r="F448" s="199">
        <v>2</v>
      </c>
      <c r="G448" s="474"/>
      <c r="H448" s="423">
        <f t="shared" si="87"/>
        <v>0</v>
      </c>
      <c r="I448" s="66">
        <v>8</v>
      </c>
      <c r="J448" s="423">
        <f t="shared" si="88"/>
        <v>0</v>
      </c>
      <c r="K448" s="423">
        <f t="shared" si="89"/>
        <v>0</v>
      </c>
      <c r="L448" s="415">
        <f t="shared" si="90"/>
        <v>0</v>
      </c>
    </row>
    <row r="449" spans="1:12" ht="22.5">
      <c r="A449" s="213">
        <v>8</v>
      </c>
      <c r="B449" s="133" t="s">
        <v>451</v>
      </c>
      <c r="C449" s="134" t="s">
        <v>452</v>
      </c>
      <c r="D449" s="213"/>
      <c r="E449" s="213" t="s">
        <v>15</v>
      </c>
      <c r="F449" s="199">
        <v>40</v>
      </c>
      <c r="G449" s="474"/>
      <c r="H449" s="423">
        <f t="shared" si="87"/>
        <v>0</v>
      </c>
      <c r="I449" s="66">
        <v>8</v>
      </c>
      <c r="J449" s="423">
        <f t="shared" si="88"/>
        <v>0</v>
      </c>
      <c r="K449" s="423">
        <f t="shared" si="89"/>
        <v>0</v>
      </c>
      <c r="L449" s="415">
        <f t="shared" si="90"/>
        <v>0</v>
      </c>
    </row>
    <row r="450" spans="1:12" ht="23.25" thickBot="1">
      <c r="A450" s="579">
        <v>9</v>
      </c>
      <c r="B450" s="570" t="s">
        <v>714</v>
      </c>
      <c r="C450" s="589" t="s">
        <v>715</v>
      </c>
      <c r="D450" s="579"/>
      <c r="E450" s="579" t="s">
        <v>15</v>
      </c>
      <c r="F450" s="586">
        <v>20</v>
      </c>
      <c r="G450" s="587"/>
      <c r="H450" s="733">
        <f t="shared" si="87"/>
        <v>0</v>
      </c>
      <c r="I450" s="588">
        <v>8</v>
      </c>
      <c r="J450" s="733">
        <f t="shared" si="88"/>
        <v>0</v>
      </c>
      <c r="K450" s="733">
        <f t="shared" si="89"/>
        <v>0</v>
      </c>
      <c r="L450" s="684">
        <f t="shared" si="90"/>
        <v>0</v>
      </c>
    </row>
    <row r="451" spans="1:12" ht="15.75" thickBot="1">
      <c r="A451" s="244"/>
      <c r="B451" s="647" t="s">
        <v>10</v>
      </c>
      <c r="C451" s="648"/>
      <c r="D451" s="648"/>
      <c r="E451" s="648"/>
      <c r="F451" s="648"/>
      <c r="G451" s="649"/>
      <c r="H451" s="517">
        <f>SUM(H442:H450)</f>
        <v>0</v>
      </c>
      <c r="I451" s="501"/>
      <c r="J451" s="517">
        <f t="shared" si="88"/>
        <v>0</v>
      </c>
      <c r="K451" s="517">
        <f t="shared" si="89"/>
        <v>0</v>
      </c>
      <c r="L451" s="392"/>
    </row>
    <row r="452" spans="1:12" ht="33.75" customHeight="1">
      <c r="A452" s="244"/>
      <c r="B452" s="689" t="s">
        <v>453</v>
      </c>
      <c r="C452" s="690"/>
      <c r="D452" s="690"/>
      <c r="E452" s="690"/>
      <c r="F452" s="690"/>
      <c r="G452" s="690"/>
      <c r="H452" s="690"/>
      <c r="I452" s="690"/>
      <c r="J452" s="690"/>
      <c r="K452" s="690"/>
      <c r="L452" s="691"/>
    </row>
    <row r="453" spans="1:12">
      <c r="A453" s="241"/>
      <c r="B453" s="206"/>
      <c r="C453" s="206"/>
      <c r="D453" s="206"/>
      <c r="E453" s="206"/>
      <c r="F453" s="206"/>
      <c r="G453" s="450"/>
      <c r="H453" s="334"/>
      <c r="I453" s="49"/>
      <c r="J453" s="334"/>
      <c r="K453" s="334"/>
      <c r="L453" s="382"/>
    </row>
    <row r="454" spans="1:12">
      <c r="A454" s="244"/>
      <c r="B454" s="666" t="s">
        <v>675</v>
      </c>
      <c r="C454" s="655"/>
      <c r="D454" s="655"/>
      <c r="E454" s="656"/>
      <c r="F454" s="199"/>
      <c r="G454" s="448"/>
      <c r="H454" s="334"/>
      <c r="I454" s="49"/>
      <c r="J454" s="334"/>
      <c r="K454" s="334"/>
      <c r="L454" s="382"/>
    </row>
    <row r="455" spans="1:12" ht="15.75" thickBot="1">
      <c r="A455" s="230"/>
      <c r="B455" s="229"/>
      <c r="C455" s="229"/>
      <c r="D455" s="245"/>
      <c r="E455" s="229"/>
      <c r="F455" s="200"/>
      <c r="G455" s="457"/>
      <c r="H455" s="334"/>
      <c r="I455" s="49"/>
      <c r="J455" s="334"/>
      <c r="K455" s="334"/>
      <c r="L455" s="382"/>
    </row>
    <row r="456" spans="1:12" ht="45.75" thickBot="1">
      <c r="A456" s="53" t="s">
        <v>0</v>
      </c>
      <c r="B456" s="10" t="s">
        <v>1</v>
      </c>
      <c r="C456" s="10" t="s">
        <v>32</v>
      </c>
      <c r="D456" s="10" t="s">
        <v>20</v>
      </c>
      <c r="E456" s="10" t="s">
        <v>4</v>
      </c>
      <c r="F456" s="246" t="s">
        <v>5</v>
      </c>
      <c r="G456" s="443" t="s">
        <v>24</v>
      </c>
      <c r="H456" s="362" t="s">
        <v>7</v>
      </c>
      <c r="I456" s="362" t="s">
        <v>437</v>
      </c>
      <c r="J456" s="362" t="s">
        <v>438</v>
      </c>
      <c r="K456" s="362" t="s">
        <v>439</v>
      </c>
      <c r="L456" s="362" t="s">
        <v>440</v>
      </c>
    </row>
    <row r="457" spans="1:12" ht="56.25">
      <c r="A457" s="213">
        <v>1</v>
      </c>
      <c r="B457" s="247" t="s">
        <v>454</v>
      </c>
      <c r="C457" s="134" t="s">
        <v>455</v>
      </c>
      <c r="D457" s="18"/>
      <c r="E457" s="326" t="s">
        <v>9</v>
      </c>
      <c r="F457" s="56">
        <v>60</v>
      </c>
      <c r="G457" s="444"/>
      <c r="H457" s="423">
        <f t="shared" si="87"/>
        <v>0</v>
      </c>
      <c r="I457" s="20">
        <v>8</v>
      </c>
      <c r="J457" s="423">
        <f t="shared" si="88"/>
        <v>0</v>
      </c>
      <c r="K457" s="423">
        <f t="shared" si="89"/>
        <v>0</v>
      </c>
      <c r="L457" s="415">
        <f t="shared" si="90"/>
        <v>0</v>
      </c>
    </row>
    <row r="458" spans="1:12" ht="141.75" customHeight="1">
      <c r="A458" s="328">
        <v>2</v>
      </c>
      <c r="B458" s="221" t="s">
        <v>456</v>
      </c>
      <c r="C458" s="201" t="s">
        <v>457</v>
      </c>
      <c r="D458" s="188"/>
      <c r="E458" s="185" t="s">
        <v>9</v>
      </c>
      <c r="F458" s="184">
        <v>170</v>
      </c>
      <c r="G458" s="444"/>
      <c r="H458" s="423">
        <f t="shared" si="87"/>
        <v>0</v>
      </c>
      <c r="I458" s="20">
        <v>8</v>
      </c>
      <c r="J458" s="423">
        <f t="shared" si="88"/>
        <v>0</v>
      </c>
      <c r="K458" s="423">
        <f t="shared" si="89"/>
        <v>0</v>
      </c>
      <c r="L458" s="415">
        <f t="shared" si="90"/>
        <v>0</v>
      </c>
    </row>
    <row r="459" spans="1:12" ht="138.75" customHeight="1">
      <c r="A459" s="213">
        <v>3</v>
      </c>
      <c r="B459" s="221" t="s">
        <v>458</v>
      </c>
      <c r="C459" s="201" t="s">
        <v>459</v>
      </c>
      <c r="D459" s="188"/>
      <c r="E459" s="185" t="s">
        <v>9</v>
      </c>
      <c r="F459" s="184">
        <v>50</v>
      </c>
      <c r="G459" s="444"/>
      <c r="H459" s="423">
        <f t="shared" si="87"/>
        <v>0</v>
      </c>
      <c r="I459" s="20">
        <v>8</v>
      </c>
      <c r="J459" s="423">
        <f t="shared" si="88"/>
        <v>0</v>
      </c>
      <c r="K459" s="423">
        <f t="shared" si="89"/>
        <v>0</v>
      </c>
      <c r="L459" s="415">
        <f t="shared" si="90"/>
        <v>0</v>
      </c>
    </row>
    <row r="460" spans="1:12" ht="146.25">
      <c r="A460" s="328">
        <v>4</v>
      </c>
      <c r="B460" s="364" t="s">
        <v>460</v>
      </c>
      <c r="C460" s="201"/>
      <c r="D460" s="188"/>
      <c r="E460" s="185" t="s">
        <v>9</v>
      </c>
      <c r="F460" s="184">
        <v>200</v>
      </c>
      <c r="G460" s="444"/>
      <c r="H460" s="423">
        <f t="shared" si="87"/>
        <v>0</v>
      </c>
      <c r="I460" s="20">
        <v>8</v>
      </c>
      <c r="J460" s="423">
        <f t="shared" si="88"/>
        <v>0</v>
      </c>
      <c r="K460" s="423">
        <f t="shared" si="89"/>
        <v>0</v>
      </c>
      <c r="L460" s="415">
        <f t="shared" si="90"/>
        <v>0</v>
      </c>
    </row>
    <row r="461" spans="1:12" ht="90">
      <c r="A461" s="213">
        <v>5</v>
      </c>
      <c r="B461" s="365" t="s">
        <v>461</v>
      </c>
      <c r="C461" s="201"/>
      <c r="D461" s="188"/>
      <c r="E461" s="185" t="s">
        <v>9</v>
      </c>
      <c r="F461" s="184">
        <v>390</v>
      </c>
      <c r="G461" s="444"/>
      <c r="H461" s="423">
        <f t="shared" si="87"/>
        <v>0</v>
      </c>
      <c r="I461" s="20">
        <v>8</v>
      </c>
      <c r="J461" s="423">
        <f t="shared" si="88"/>
        <v>0</v>
      </c>
      <c r="K461" s="423">
        <f t="shared" si="89"/>
        <v>0</v>
      </c>
      <c r="L461" s="415">
        <f t="shared" si="90"/>
        <v>0</v>
      </c>
    </row>
    <row r="462" spans="1:12" ht="90">
      <c r="A462" s="328">
        <v>6</v>
      </c>
      <c r="B462" s="349" t="s">
        <v>462</v>
      </c>
      <c r="C462" s="201"/>
      <c r="D462" s="188"/>
      <c r="E462" s="185" t="s">
        <v>9</v>
      </c>
      <c r="F462" s="184">
        <v>440</v>
      </c>
      <c r="G462" s="444"/>
      <c r="H462" s="423">
        <f t="shared" si="87"/>
        <v>0</v>
      </c>
      <c r="I462" s="20">
        <v>8</v>
      </c>
      <c r="J462" s="423">
        <f t="shared" si="88"/>
        <v>0</v>
      </c>
      <c r="K462" s="423">
        <f t="shared" si="89"/>
        <v>0</v>
      </c>
      <c r="L462" s="415">
        <f t="shared" si="90"/>
        <v>0</v>
      </c>
    </row>
    <row r="463" spans="1:12" ht="67.5">
      <c r="A463" s="213">
        <v>7</v>
      </c>
      <c r="B463" s="243" t="s">
        <v>463</v>
      </c>
      <c r="C463" s="201" t="s">
        <v>464</v>
      </c>
      <c r="D463" s="248"/>
      <c r="E463" s="185" t="s">
        <v>9</v>
      </c>
      <c r="F463" s="184">
        <v>2300</v>
      </c>
      <c r="G463" s="444"/>
      <c r="H463" s="423">
        <f t="shared" si="87"/>
        <v>0</v>
      </c>
      <c r="I463" s="20">
        <v>8</v>
      </c>
      <c r="J463" s="423">
        <f t="shared" si="88"/>
        <v>0</v>
      </c>
      <c r="K463" s="423">
        <f t="shared" si="89"/>
        <v>0</v>
      </c>
      <c r="L463" s="415">
        <f t="shared" si="90"/>
        <v>0</v>
      </c>
    </row>
    <row r="464" spans="1:12" ht="67.5">
      <c r="A464" s="328">
        <v>8</v>
      </c>
      <c r="B464" s="243" t="s">
        <v>463</v>
      </c>
      <c r="C464" s="201" t="s">
        <v>465</v>
      </c>
      <c r="D464" s="188"/>
      <c r="E464" s="185" t="s">
        <v>9</v>
      </c>
      <c r="F464" s="184">
        <v>70</v>
      </c>
      <c r="G464" s="444"/>
      <c r="H464" s="423">
        <f t="shared" si="87"/>
        <v>0</v>
      </c>
      <c r="I464" s="20">
        <v>8</v>
      </c>
      <c r="J464" s="423">
        <f t="shared" si="88"/>
        <v>0</v>
      </c>
      <c r="K464" s="423">
        <f t="shared" si="89"/>
        <v>0</v>
      </c>
      <c r="L464" s="415">
        <f t="shared" si="90"/>
        <v>0</v>
      </c>
    </row>
    <row r="465" spans="1:12" ht="81" customHeight="1">
      <c r="A465" s="213">
        <v>9</v>
      </c>
      <c r="B465" s="221" t="s">
        <v>466</v>
      </c>
      <c r="C465" s="201" t="s">
        <v>467</v>
      </c>
      <c r="D465" s="249"/>
      <c r="E465" s="185" t="s">
        <v>9</v>
      </c>
      <c r="F465" s="184">
        <v>1200</v>
      </c>
      <c r="G465" s="444"/>
      <c r="H465" s="423">
        <f t="shared" si="87"/>
        <v>0</v>
      </c>
      <c r="I465" s="20">
        <v>8</v>
      </c>
      <c r="J465" s="423">
        <f t="shared" si="88"/>
        <v>0</v>
      </c>
      <c r="K465" s="423">
        <f t="shared" si="89"/>
        <v>0</v>
      </c>
      <c r="L465" s="415">
        <f t="shared" si="90"/>
        <v>0</v>
      </c>
    </row>
    <row r="466" spans="1:12" ht="96.75" customHeight="1">
      <c r="A466" s="328">
        <v>10</v>
      </c>
      <c r="B466" s="243" t="s">
        <v>468</v>
      </c>
      <c r="C466" s="250" t="s">
        <v>469</v>
      </c>
      <c r="D466" s="251"/>
      <c r="E466" s="252" t="s">
        <v>9</v>
      </c>
      <c r="F466" s="366">
        <v>60</v>
      </c>
      <c r="G466" s="444"/>
      <c r="H466" s="423">
        <f t="shared" si="87"/>
        <v>0</v>
      </c>
      <c r="I466" s="20">
        <v>8</v>
      </c>
      <c r="J466" s="423">
        <f t="shared" si="88"/>
        <v>0</v>
      </c>
      <c r="K466" s="423">
        <f t="shared" si="89"/>
        <v>0</v>
      </c>
      <c r="L466" s="415">
        <f t="shared" si="90"/>
        <v>0</v>
      </c>
    </row>
    <row r="467" spans="1:12" ht="93.75" customHeight="1" thickBot="1">
      <c r="A467" s="579">
        <v>11</v>
      </c>
      <c r="B467" s="603" t="s">
        <v>470</v>
      </c>
      <c r="C467" s="608" t="s">
        <v>704</v>
      </c>
      <c r="D467" s="604"/>
      <c r="E467" s="605" t="s">
        <v>21</v>
      </c>
      <c r="F467" s="606">
        <v>20</v>
      </c>
      <c r="G467" s="607"/>
      <c r="H467" s="733">
        <f t="shared" si="87"/>
        <v>0</v>
      </c>
      <c r="I467" s="599">
        <v>8</v>
      </c>
      <c r="J467" s="733">
        <f t="shared" si="88"/>
        <v>0</v>
      </c>
      <c r="K467" s="733">
        <f t="shared" si="89"/>
        <v>0</v>
      </c>
      <c r="L467" s="684">
        <f t="shared" si="90"/>
        <v>0</v>
      </c>
    </row>
    <row r="468" spans="1:12" ht="15.75" thickBot="1">
      <c r="A468" s="253"/>
      <c r="B468" s="647" t="s">
        <v>10</v>
      </c>
      <c r="C468" s="648"/>
      <c r="D468" s="648"/>
      <c r="E468" s="648"/>
      <c r="F468" s="648"/>
      <c r="G468" s="649"/>
      <c r="H468" s="517">
        <f>SUM(H457:H467)</f>
        <v>0</v>
      </c>
      <c r="I468" s="501"/>
      <c r="J468" s="517">
        <f t="shared" si="88"/>
        <v>0</v>
      </c>
      <c r="K468" s="517">
        <f t="shared" si="89"/>
        <v>0</v>
      </c>
      <c r="L468" s="392"/>
    </row>
    <row r="469" spans="1:12" ht="21" customHeight="1">
      <c r="A469" s="328"/>
      <c r="B469" s="701" t="s">
        <v>471</v>
      </c>
      <c r="C469" s="702"/>
      <c r="D469" s="702"/>
      <c r="E469" s="702"/>
      <c r="F469" s="702"/>
      <c r="G469" s="702"/>
      <c r="H469" s="702"/>
      <c r="I469" s="702"/>
      <c r="J469" s="702"/>
      <c r="K469" s="702"/>
      <c r="L469" s="703"/>
    </row>
    <row r="470" spans="1:12">
      <c r="A470" s="241"/>
      <c r="B470" s="206"/>
      <c r="C470" s="206"/>
      <c r="D470" s="206"/>
      <c r="E470" s="206"/>
      <c r="F470" s="206"/>
      <c r="G470" s="450"/>
      <c r="H470" s="334"/>
      <c r="I470" s="49"/>
      <c r="J470" s="334"/>
      <c r="K470" s="334"/>
      <c r="L470" s="382"/>
    </row>
    <row r="471" spans="1:12">
      <c r="A471" s="244"/>
      <c r="B471" s="666" t="s">
        <v>676</v>
      </c>
      <c r="C471" s="655"/>
      <c r="D471" s="656"/>
      <c r="E471" s="204"/>
      <c r="F471" s="199"/>
      <c r="G471" s="448"/>
      <c r="H471" s="334"/>
      <c r="I471" s="49"/>
      <c r="J471" s="334"/>
      <c r="K471" s="334"/>
      <c r="L471" s="382"/>
    </row>
    <row r="472" spans="1:12" ht="15.75" thickBot="1">
      <c r="A472" s="245"/>
      <c r="B472" s="193"/>
      <c r="C472" s="254"/>
      <c r="D472" s="245"/>
      <c r="E472" s="229"/>
      <c r="F472" s="200"/>
      <c r="G472" s="457"/>
      <c r="H472" s="334"/>
      <c r="I472" s="49"/>
      <c r="J472" s="334"/>
      <c r="K472" s="334"/>
      <c r="L472" s="382"/>
    </row>
    <row r="473" spans="1:12" ht="45.75" thickBot="1">
      <c r="A473" s="53" t="s">
        <v>0</v>
      </c>
      <c r="B473" s="10" t="s">
        <v>1</v>
      </c>
      <c r="C473" s="10" t="s">
        <v>32</v>
      </c>
      <c r="D473" s="10" t="s">
        <v>20</v>
      </c>
      <c r="E473" s="10" t="s">
        <v>4</v>
      </c>
      <c r="F473" s="255" t="s">
        <v>5</v>
      </c>
      <c r="G473" s="443" t="s">
        <v>24</v>
      </c>
      <c r="H473" s="362" t="s">
        <v>7</v>
      </c>
      <c r="I473" s="362" t="s">
        <v>437</v>
      </c>
      <c r="J473" s="362" t="s">
        <v>438</v>
      </c>
      <c r="K473" s="362" t="s">
        <v>439</v>
      </c>
      <c r="L473" s="362" t="s">
        <v>440</v>
      </c>
    </row>
    <row r="474" spans="1:12" ht="79.5" thickBot="1">
      <c r="A474" s="326">
        <v>1</v>
      </c>
      <c r="B474" s="256" t="s">
        <v>472</v>
      </c>
      <c r="C474" s="326" t="s">
        <v>473</v>
      </c>
      <c r="D474" s="326"/>
      <c r="E474" s="326" t="s">
        <v>9</v>
      </c>
      <c r="F474" s="56">
        <v>4000</v>
      </c>
      <c r="G474" s="475"/>
      <c r="H474" s="439">
        <f t="shared" si="87"/>
        <v>0</v>
      </c>
      <c r="I474" s="20">
        <v>8</v>
      </c>
      <c r="J474" s="439">
        <f t="shared" si="88"/>
        <v>0</v>
      </c>
      <c r="K474" s="439">
        <f t="shared" si="89"/>
        <v>0</v>
      </c>
      <c r="L474" s="415">
        <f t="shared" si="90"/>
        <v>0</v>
      </c>
    </row>
    <row r="475" spans="1:12" ht="15.75" thickBot="1">
      <c r="A475" s="257"/>
      <c r="B475" s="647" t="s">
        <v>10</v>
      </c>
      <c r="C475" s="648"/>
      <c r="D475" s="648"/>
      <c r="E475" s="648"/>
      <c r="F475" s="648"/>
      <c r="G475" s="649"/>
      <c r="H475" s="517">
        <f>SUM(H474)</f>
        <v>0</v>
      </c>
      <c r="I475" s="501"/>
      <c r="J475" s="517">
        <f>SUM(J474)</f>
        <v>0</v>
      </c>
      <c r="K475" s="517">
        <f>SUM(K474)</f>
        <v>0</v>
      </c>
      <c r="L475" s="392"/>
    </row>
    <row r="476" spans="1:12">
      <c r="A476" s="241"/>
      <c r="B476" s="206"/>
      <c r="C476" s="206"/>
      <c r="D476" s="206"/>
      <c r="E476" s="206"/>
      <c r="F476" s="206"/>
      <c r="G476" s="450"/>
      <c r="H476" s="333"/>
      <c r="I476" s="49"/>
      <c r="J476" s="333"/>
      <c r="K476" s="333"/>
      <c r="L476" s="382"/>
    </row>
    <row r="477" spans="1:12">
      <c r="A477" s="244"/>
      <c r="B477" s="367" t="s">
        <v>677</v>
      </c>
      <c r="C477" s="368"/>
      <c r="D477" s="244"/>
      <c r="E477" s="204"/>
      <c r="F477" s="199"/>
      <c r="G477" s="448"/>
      <c r="H477" s="334"/>
      <c r="I477" s="49"/>
      <c r="J477" s="334"/>
      <c r="K477" s="334"/>
      <c r="L477" s="382"/>
    </row>
    <row r="478" spans="1:12" ht="15.75" thickBot="1">
      <c r="A478" s="245"/>
      <c r="B478" s="193"/>
      <c r="C478" s="229"/>
      <c r="D478" s="245"/>
      <c r="E478" s="229"/>
      <c r="F478" s="200"/>
      <c r="G478" s="457"/>
      <c r="H478" s="334"/>
      <c r="I478" s="49"/>
      <c r="J478" s="334"/>
      <c r="K478" s="334"/>
      <c r="L478" s="382"/>
    </row>
    <row r="479" spans="1:12" ht="45.75" thickBot="1">
      <c r="A479" s="53" t="s">
        <v>0</v>
      </c>
      <c r="B479" s="10" t="s">
        <v>1</v>
      </c>
      <c r="C479" s="10" t="s">
        <v>32</v>
      </c>
      <c r="D479" s="10" t="s">
        <v>3</v>
      </c>
      <c r="E479" s="10" t="s">
        <v>4</v>
      </c>
      <c r="F479" s="246" t="s">
        <v>5</v>
      </c>
      <c r="G479" s="443" t="s">
        <v>24</v>
      </c>
      <c r="H479" s="362" t="s">
        <v>7</v>
      </c>
      <c r="I479" s="362" t="s">
        <v>437</v>
      </c>
      <c r="J479" s="362" t="s">
        <v>438</v>
      </c>
      <c r="K479" s="362" t="s">
        <v>439</v>
      </c>
      <c r="L479" s="362" t="s">
        <v>440</v>
      </c>
    </row>
    <row r="480" spans="1:12" ht="67.5">
      <c r="A480" s="326">
        <v>1</v>
      </c>
      <c r="B480" s="133" t="s">
        <v>474</v>
      </c>
      <c r="C480" s="134" t="s">
        <v>475</v>
      </c>
      <c r="D480" s="18"/>
      <c r="E480" s="213" t="s">
        <v>21</v>
      </c>
      <c r="F480" s="56">
        <v>5</v>
      </c>
      <c r="G480" s="444"/>
      <c r="H480" s="423">
        <f t="shared" si="87"/>
        <v>0</v>
      </c>
      <c r="I480" s="20">
        <v>8</v>
      </c>
      <c r="J480" s="423">
        <f t="shared" si="88"/>
        <v>0</v>
      </c>
      <c r="K480" s="423">
        <f t="shared" si="89"/>
        <v>0</v>
      </c>
      <c r="L480" s="415">
        <f t="shared" si="90"/>
        <v>0</v>
      </c>
    </row>
    <row r="481" spans="1:12" ht="34.5" thickBot="1">
      <c r="A481" s="486">
        <v>2</v>
      </c>
      <c r="B481" s="487" t="s">
        <v>476</v>
      </c>
      <c r="C481" s="488" t="s">
        <v>477</v>
      </c>
      <c r="D481" s="489"/>
      <c r="E481" s="490" t="s">
        <v>21</v>
      </c>
      <c r="F481" s="491">
        <v>15</v>
      </c>
      <c r="G481" s="492"/>
      <c r="H481" s="439">
        <f t="shared" si="87"/>
        <v>0</v>
      </c>
      <c r="I481" s="493">
        <v>8</v>
      </c>
      <c r="J481" s="439">
        <f t="shared" si="88"/>
        <v>0</v>
      </c>
      <c r="K481" s="439">
        <f t="shared" si="89"/>
        <v>0</v>
      </c>
      <c r="L481" s="439">
        <f t="shared" si="90"/>
        <v>0</v>
      </c>
    </row>
    <row r="482" spans="1:12" ht="15.75" thickBot="1">
      <c r="A482" s="185"/>
      <c r="B482" s="647" t="s">
        <v>10</v>
      </c>
      <c r="C482" s="648"/>
      <c r="D482" s="648"/>
      <c r="E482" s="648"/>
      <c r="F482" s="648"/>
      <c r="G482" s="648"/>
      <c r="H482" s="517">
        <f>SUM(H480:H481)</f>
        <v>0</v>
      </c>
      <c r="I482" s="498"/>
      <c r="J482" s="519">
        <f>SUM(J480:J481)</f>
        <v>0</v>
      </c>
      <c r="K482" s="517">
        <f>SUM(K480:K481)</f>
        <v>0</v>
      </c>
      <c r="L482" s="518"/>
    </row>
    <row r="483" spans="1:12">
      <c r="A483" s="241"/>
      <c r="B483" s="718" t="s">
        <v>658</v>
      </c>
      <c r="C483" s="719"/>
      <c r="D483" s="719"/>
      <c r="E483" s="719"/>
      <c r="F483" s="719"/>
      <c r="G483" s="719"/>
      <c r="H483" s="719"/>
      <c r="I483" s="719"/>
      <c r="J483" s="719"/>
      <c r="K483" s="719"/>
      <c r="L483" s="720"/>
    </row>
    <row r="484" spans="1:12">
      <c r="A484" s="241"/>
      <c r="B484" s="206"/>
      <c r="C484" s="206"/>
      <c r="D484" s="206"/>
      <c r="E484" s="206"/>
      <c r="F484" s="206"/>
      <c r="G484" s="450"/>
      <c r="H484" s="334"/>
      <c r="I484" s="49"/>
      <c r="J484" s="334"/>
      <c r="K484" s="334"/>
      <c r="L484" s="382"/>
    </row>
    <row r="485" spans="1:12">
      <c r="A485" s="244"/>
      <c r="B485" s="224" t="s">
        <v>678</v>
      </c>
      <c r="C485" s="204"/>
      <c r="D485" s="244"/>
      <c r="E485" s="204"/>
      <c r="F485" s="199"/>
      <c r="G485" s="448"/>
      <c r="H485" s="334"/>
      <c r="I485" s="49"/>
      <c r="J485" s="334"/>
      <c r="K485" s="334"/>
      <c r="L485" s="382"/>
    </row>
    <row r="486" spans="1:12" ht="15.75" thickBot="1">
      <c r="A486" s="245"/>
      <c r="B486" s="229"/>
      <c r="C486" s="229"/>
      <c r="D486" s="245"/>
      <c r="E486" s="229"/>
      <c r="F486" s="200"/>
      <c r="G486" s="457"/>
      <c r="H486" s="334"/>
      <c r="I486" s="49"/>
      <c r="J486" s="334"/>
      <c r="K486" s="334"/>
      <c r="L486" s="382"/>
    </row>
    <row r="487" spans="1:12" ht="45.75" thickBot="1">
      <c r="A487" s="53" t="s">
        <v>0</v>
      </c>
      <c r="B487" s="10" t="s">
        <v>1</v>
      </c>
      <c r="C487" s="10" t="s">
        <v>32</v>
      </c>
      <c r="D487" s="10" t="s">
        <v>3</v>
      </c>
      <c r="E487" s="10" t="s">
        <v>4</v>
      </c>
      <c r="F487" s="255" t="s">
        <v>5</v>
      </c>
      <c r="G487" s="443" t="s">
        <v>24</v>
      </c>
      <c r="H487" s="362" t="s">
        <v>7</v>
      </c>
      <c r="I487" s="362" t="s">
        <v>437</v>
      </c>
      <c r="J487" s="362" t="s">
        <v>438</v>
      </c>
      <c r="K487" s="362" t="s">
        <v>439</v>
      </c>
      <c r="L487" s="362" t="s">
        <v>440</v>
      </c>
    </row>
    <row r="488" spans="1:12">
      <c r="A488" s="326">
        <v>1</v>
      </c>
      <c r="B488" s="61" t="s">
        <v>478</v>
      </c>
      <c r="C488" s="326"/>
      <c r="D488" s="326"/>
      <c r="E488" s="326" t="s">
        <v>9</v>
      </c>
      <c r="F488" s="56">
        <v>1200</v>
      </c>
      <c r="G488" s="444"/>
      <c r="H488" s="423">
        <f t="shared" si="87"/>
        <v>0</v>
      </c>
      <c r="I488" s="20">
        <v>8</v>
      </c>
      <c r="J488" s="423">
        <f t="shared" si="88"/>
        <v>0</v>
      </c>
      <c r="K488" s="423">
        <f t="shared" si="89"/>
        <v>0</v>
      </c>
      <c r="L488" s="415">
        <f t="shared" si="90"/>
        <v>0</v>
      </c>
    </row>
    <row r="489" spans="1:12" ht="31.5" customHeight="1">
      <c r="A489" s="185">
        <v>2</v>
      </c>
      <c r="B489" s="222" t="s">
        <v>479</v>
      </c>
      <c r="C489" s="185"/>
      <c r="D489" s="185"/>
      <c r="E489" s="185" t="s">
        <v>9</v>
      </c>
      <c r="F489" s="184">
        <v>330</v>
      </c>
      <c r="G489" s="444"/>
      <c r="H489" s="423">
        <f t="shared" si="87"/>
        <v>0</v>
      </c>
      <c r="I489" s="20">
        <v>8</v>
      </c>
      <c r="J489" s="423">
        <f t="shared" si="88"/>
        <v>0</v>
      </c>
      <c r="K489" s="423">
        <f t="shared" si="89"/>
        <v>0</v>
      </c>
      <c r="L489" s="415">
        <f t="shared" si="90"/>
        <v>0</v>
      </c>
    </row>
    <row r="490" spans="1:12" ht="21.75" customHeight="1">
      <c r="A490" s="326">
        <v>3</v>
      </c>
      <c r="B490" s="222" t="s">
        <v>480</v>
      </c>
      <c r="C490" s="185"/>
      <c r="D490" s="185"/>
      <c r="E490" s="185" t="s">
        <v>9</v>
      </c>
      <c r="F490" s="184">
        <v>320</v>
      </c>
      <c r="G490" s="444"/>
      <c r="H490" s="423">
        <f t="shared" si="87"/>
        <v>0</v>
      </c>
      <c r="I490" s="20">
        <v>8</v>
      </c>
      <c r="J490" s="423">
        <f t="shared" si="88"/>
        <v>0</v>
      </c>
      <c r="K490" s="423">
        <f t="shared" si="89"/>
        <v>0</v>
      </c>
      <c r="L490" s="415">
        <f t="shared" si="90"/>
        <v>0</v>
      </c>
    </row>
    <row r="491" spans="1:12" ht="22.5">
      <c r="A491" s="185">
        <v>4</v>
      </c>
      <c r="B491" s="638" t="s">
        <v>481</v>
      </c>
      <c r="C491" s="204"/>
      <c r="D491" s="328"/>
      <c r="E491" s="328" t="s">
        <v>9</v>
      </c>
      <c r="F491" s="369">
        <v>578</v>
      </c>
      <c r="G491" s="476"/>
      <c r="H491" s="423">
        <f t="shared" si="87"/>
        <v>0</v>
      </c>
      <c r="I491" s="675">
        <v>8</v>
      </c>
      <c r="J491" s="423">
        <f t="shared" si="88"/>
        <v>0</v>
      </c>
      <c r="K491" s="423">
        <f t="shared" si="89"/>
        <v>0</v>
      </c>
      <c r="L491" s="415">
        <f t="shared" si="90"/>
        <v>0</v>
      </c>
    </row>
    <row r="492" spans="1:12">
      <c r="A492" s="326">
        <v>5</v>
      </c>
      <c r="B492" s="638" t="s">
        <v>482</v>
      </c>
      <c r="C492" s="204"/>
      <c r="D492" s="328"/>
      <c r="E492" s="328" t="s">
        <v>9</v>
      </c>
      <c r="F492" s="369">
        <v>180</v>
      </c>
      <c r="G492" s="476"/>
      <c r="H492" s="423">
        <f t="shared" si="87"/>
        <v>0</v>
      </c>
      <c r="I492" s="675">
        <v>8</v>
      </c>
      <c r="J492" s="423">
        <f t="shared" si="88"/>
        <v>0</v>
      </c>
      <c r="K492" s="423">
        <f t="shared" si="89"/>
        <v>0</v>
      </c>
      <c r="L492" s="415">
        <f t="shared" si="90"/>
        <v>0</v>
      </c>
    </row>
    <row r="493" spans="1:12">
      <c r="A493" s="185">
        <v>6</v>
      </c>
      <c r="B493" s="638" t="s">
        <v>483</v>
      </c>
      <c r="C493" s="204"/>
      <c r="D493" s="328"/>
      <c r="E493" s="328" t="s">
        <v>9</v>
      </c>
      <c r="F493" s="369">
        <v>300</v>
      </c>
      <c r="G493" s="476"/>
      <c r="H493" s="423">
        <f t="shared" si="87"/>
        <v>0</v>
      </c>
      <c r="I493" s="675">
        <v>8</v>
      </c>
      <c r="J493" s="423">
        <f t="shared" si="88"/>
        <v>0</v>
      </c>
      <c r="K493" s="423">
        <f t="shared" si="89"/>
        <v>0</v>
      </c>
      <c r="L493" s="415">
        <f t="shared" si="90"/>
        <v>0</v>
      </c>
    </row>
    <row r="494" spans="1:12" ht="22.5">
      <c r="A494" s="326">
        <v>7</v>
      </c>
      <c r="B494" s="639" t="s">
        <v>484</v>
      </c>
      <c r="C494" s="204"/>
      <c r="D494" s="328"/>
      <c r="E494" s="328" t="s">
        <v>9</v>
      </c>
      <c r="F494" s="369">
        <v>560</v>
      </c>
      <c r="G494" s="477"/>
      <c r="H494" s="423">
        <f t="shared" si="87"/>
        <v>0</v>
      </c>
      <c r="I494" s="675">
        <v>8</v>
      </c>
      <c r="J494" s="423">
        <f t="shared" si="88"/>
        <v>0</v>
      </c>
      <c r="K494" s="423">
        <f t="shared" si="89"/>
        <v>0</v>
      </c>
      <c r="L494" s="415">
        <f t="shared" si="90"/>
        <v>0</v>
      </c>
    </row>
    <row r="495" spans="1:12" ht="22.5">
      <c r="A495" s="609">
        <v>8</v>
      </c>
      <c r="B495" s="640" t="s">
        <v>485</v>
      </c>
      <c r="C495" s="619" t="s">
        <v>486</v>
      </c>
      <c r="D495" s="641"/>
      <c r="E495" s="619" t="s">
        <v>9</v>
      </c>
      <c r="F495" s="620">
        <v>1500</v>
      </c>
      <c r="G495" s="607"/>
      <c r="H495" s="685">
        <f t="shared" si="87"/>
        <v>0</v>
      </c>
      <c r="I495" s="599">
        <v>8</v>
      </c>
      <c r="J495" s="685">
        <f t="shared" si="88"/>
        <v>0</v>
      </c>
      <c r="K495" s="685">
        <f t="shared" si="89"/>
        <v>0</v>
      </c>
      <c r="L495" s="684">
        <f t="shared" si="90"/>
        <v>0</v>
      </c>
    </row>
    <row r="496" spans="1:12" ht="22.5">
      <c r="A496" s="326">
        <v>9</v>
      </c>
      <c r="B496" s="259" t="s">
        <v>487</v>
      </c>
      <c r="C496" s="185" t="s">
        <v>488</v>
      </c>
      <c r="D496" s="260"/>
      <c r="E496" s="185" t="s">
        <v>9</v>
      </c>
      <c r="F496" s="184">
        <v>400</v>
      </c>
      <c r="G496" s="441"/>
      <c r="H496" s="423">
        <f t="shared" si="87"/>
        <v>0</v>
      </c>
      <c r="I496" s="20">
        <v>8</v>
      </c>
      <c r="J496" s="423">
        <f t="shared" si="88"/>
        <v>0</v>
      </c>
      <c r="K496" s="423">
        <f t="shared" si="89"/>
        <v>0</v>
      </c>
      <c r="L496" s="415">
        <f t="shared" si="90"/>
        <v>0</v>
      </c>
    </row>
    <row r="497" spans="1:12" ht="45">
      <c r="A497" s="185">
        <v>10</v>
      </c>
      <c r="B497" s="261" t="s">
        <v>489</v>
      </c>
      <c r="C497" s="185" t="s">
        <v>490</v>
      </c>
      <c r="D497" s="260"/>
      <c r="E497" s="185" t="s">
        <v>9</v>
      </c>
      <c r="F497" s="184">
        <v>70</v>
      </c>
      <c r="G497" s="441"/>
      <c r="H497" s="423">
        <f t="shared" si="87"/>
        <v>0</v>
      </c>
      <c r="I497" s="20">
        <v>8</v>
      </c>
      <c r="J497" s="423">
        <f t="shared" si="88"/>
        <v>0</v>
      </c>
      <c r="K497" s="423">
        <f t="shared" si="89"/>
        <v>0</v>
      </c>
      <c r="L497" s="415">
        <f t="shared" si="90"/>
        <v>0</v>
      </c>
    </row>
    <row r="498" spans="1:12" ht="23.25" thickBot="1">
      <c r="A498" s="326">
        <v>11</v>
      </c>
      <c r="B498" s="261" t="s">
        <v>491</v>
      </c>
      <c r="C498" s="185" t="s">
        <v>492</v>
      </c>
      <c r="D498" s="260"/>
      <c r="E498" s="185" t="s">
        <v>9</v>
      </c>
      <c r="F498" s="184">
        <v>1300</v>
      </c>
      <c r="G498" s="441"/>
      <c r="H498" s="439">
        <f t="shared" si="87"/>
        <v>0</v>
      </c>
      <c r="I498" s="20">
        <v>8</v>
      </c>
      <c r="J498" s="439">
        <f t="shared" si="88"/>
        <v>0</v>
      </c>
      <c r="K498" s="439">
        <f t="shared" si="89"/>
        <v>0</v>
      </c>
      <c r="L498" s="415">
        <f t="shared" si="90"/>
        <v>0</v>
      </c>
    </row>
    <row r="499" spans="1:12" ht="15.75" thickBot="1">
      <c r="A499" s="185"/>
      <c r="B499" s="647" t="s">
        <v>10</v>
      </c>
      <c r="C499" s="648"/>
      <c r="D499" s="648"/>
      <c r="E499" s="648"/>
      <c r="F499" s="648"/>
      <c r="G499" s="649"/>
      <c r="H499" s="517">
        <f>SUM(H488:H498)</f>
        <v>0</v>
      </c>
      <c r="I499" s="501"/>
      <c r="J499" s="517">
        <f t="shared" si="88"/>
        <v>0</v>
      </c>
      <c r="K499" s="517">
        <f t="shared" si="89"/>
        <v>0</v>
      </c>
      <c r="L499" s="392"/>
    </row>
    <row r="500" spans="1:12" ht="22.5" customHeight="1">
      <c r="A500" s="185"/>
      <c r="B500" s="701" t="s">
        <v>493</v>
      </c>
      <c r="C500" s="702"/>
      <c r="D500" s="702"/>
      <c r="E500" s="702"/>
      <c r="F500" s="702"/>
      <c r="G500" s="702"/>
      <c r="H500" s="702"/>
      <c r="I500" s="702"/>
      <c r="J500" s="702"/>
      <c r="K500" s="702"/>
      <c r="L500" s="703"/>
    </row>
    <row r="501" spans="1:12" ht="22.5" customHeight="1">
      <c r="A501" s="185"/>
      <c r="B501" s="698" t="s">
        <v>494</v>
      </c>
      <c r="C501" s="699"/>
      <c r="D501" s="699"/>
      <c r="E501" s="699"/>
      <c r="F501" s="699"/>
      <c r="G501" s="699"/>
      <c r="H501" s="699"/>
      <c r="I501" s="699"/>
      <c r="J501" s="699"/>
      <c r="K501" s="699"/>
      <c r="L501" s="700"/>
    </row>
    <row r="502" spans="1:12">
      <c r="A502" s="241"/>
      <c r="B502" s="206"/>
      <c r="C502" s="206"/>
      <c r="D502" s="206"/>
      <c r="E502" s="206"/>
      <c r="F502" s="206"/>
      <c r="G502" s="450"/>
      <c r="H502" s="334"/>
      <c r="I502" s="49"/>
      <c r="J502" s="334"/>
      <c r="K502" s="334"/>
      <c r="L502" s="382"/>
    </row>
    <row r="503" spans="1:12">
      <c r="A503" s="241"/>
      <c r="B503" s="206"/>
      <c r="C503" s="206"/>
      <c r="D503" s="206"/>
      <c r="E503" s="206"/>
      <c r="F503" s="206"/>
      <c r="G503" s="450"/>
      <c r="H503" s="334"/>
      <c r="I503" s="49"/>
      <c r="J503" s="334"/>
      <c r="K503" s="334"/>
      <c r="L503" s="382"/>
    </row>
    <row r="504" spans="1:12">
      <c r="A504" s="244"/>
      <c r="B504" s="242" t="s">
        <v>679</v>
      </c>
      <c r="C504" s="242"/>
      <c r="D504" s="244"/>
      <c r="E504" s="204"/>
      <c r="F504" s="199"/>
      <c r="G504" s="448"/>
      <c r="H504" s="334"/>
      <c r="I504" s="49"/>
      <c r="J504" s="334"/>
      <c r="K504" s="334"/>
      <c r="L504" s="382"/>
    </row>
    <row r="505" spans="1:12" ht="15.75" thickBot="1">
      <c r="A505" s="245"/>
      <c r="B505" s="262"/>
      <c r="C505" s="262"/>
      <c r="D505" s="245"/>
      <c r="E505" s="229"/>
      <c r="F505" s="200"/>
      <c r="G505" s="457"/>
      <c r="H505" s="334"/>
      <c r="I505" s="49"/>
      <c r="J505" s="334"/>
      <c r="K505" s="334"/>
      <c r="L505" s="382"/>
    </row>
    <row r="506" spans="1:12" ht="45.75" thickBot="1">
      <c r="A506" s="53" t="s">
        <v>0</v>
      </c>
      <c r="B506" s="10" t="s">
        <v>1</v>
      </c>
      <c r="C506" s="10" t="s">
        <v>32</v>
      </c>
      <c r="D506" s="10" t="s">
        <v>3</v>
      </c>
      <c r="E506" s="10" t="s">
        <v>4</v>
      </c>
      <c r="F506" s="255" t="s">
        <v>5</v>
      </c>
      <c r="G506" s="443" t="s">
        <v>24</v>
      </c>
      <c r="H506" s="362" t="s">
        <v>7</v>
      </c>
      <c r="I506" s="362" t="s">
        <v>437</v>
      </c>
      <c r="J506" s="362" t="s">
        <v>438</v>
      </c>
      <c r="K506" s="362" t="s">
        <v>439</v>
      </c>
      <c r="L506" s="362" t="s">
        <v>440</v>
      </c>
    </row>
    <row r="507" spans="1:12" ht="135">
      <c r="A507" s="326">
        <v>1</v>
      </c>
      <c r="B507" s="60" t="s">
        <v>495</v>
      </c>
      <c r="C507" s="326" t="s">
        <v>496</v>
      </c>
      <c r="D507" s="326"/>
      <c r="E507" s="326" t="s">
        <v>9</v>
      </c>
      <c r="F507" s="56">
        <v>12</v>
      </c>
      <c r="G507" s="444"/>
      <c r="H507" s="423">
        <f t="shared" ref="H507:H530" si="91">G507*F507</f>
        <v>0</v>
      </c>
      <c r="I507" s="20">
        <v>8</v>
      </c>
      <c r="J507" s="423">
        <f t="shared" ref="J507:J530" si="92">K507-H507</f>
        <v>0</v>
      </c>
      <c r="K507" s="423">
        <f t="shared" ref="K507:K530" si="93">H507*1.08</f>
        <v>0</v>
      </c>
      <c r="L507" s="415">
        <f t="shared" ref="L507:L530" si="94">G507*1.08</f>
        <v>0</v>
      </c>
    </row>
    <row r="508" spans="1:12" ht="123.75">
      <c r="A508" s="326">
        <v>2</v>
      </c>
      <c r="B508" s="212" t="s">
        <v>497</v>
      </c>
      <c r="C508" s="185" t="s">
        <v>498</v>
      </c>
      <c r="D508" s="185"/>
      <c r="E508" s="185" t="s">
        <v>9</v>
      </c>
      <c r="F508" s="184">
        <v>12</v>
      </c>
      <c r="G508" s="441"/>
      <c r="H508" s="423">
        <f t="shared" si="91"/>
        <v>0</v>
      </c>
      <c r="I508" s="237">
        <v>8</v>
      </c>
      <c r="J508" s="423">
        <f t="shared" si="92"/>
        <v>0</v>
      </c>
      <c r="K508" s="423">
        <f t="shared" si="93"/>
        <v>0</v>
      </c>
      <c r="L508" s="415">
        <f t="shared" si="94"/>
        <v>0</v>
      </c>
    </row>
    <row r="509" spans="1:12" ht="172.5" customHeight="1">
      <c r="A509" s="326">
        <v>3</v>
      </c>
      <c r="B509" s="212" t="s">
        <v>499</v>
      </c>
      <c r="C509" s="185" t="s">
        <v>500</v>
      </c>
      <c r="D509" s="185"/>
      <c r="E509" s="185" t="s">
        <v>9</v>
      </c>
      <c r="F509" s="184">
        <v>24</v>
      </c>
      <c r="G509" s="441"/>
      <c r="H509" s="423">
        <f t="shared" si="91"/>
        <v>0</v>
      </c>
      <c r="I509" s="237">
        <v>8</v>
      </c>
      <c r="J509" s="423">
        <f t="shared" si="92"/>
        <v>0</v>
      </c>
      <c r="K509" s="423">
        <f t="shared" si="93"/>
        <v>0</v>
      </c>
      <c r="L509" s="415">
        <f t="shared" si="94"/>
        <v>0</v>
      </c>
    </row>
    <row r="510" spans="1:12" ht="170.25" customHeight="1">
      <c r="A510" s="326">
        <v>4</v>
      </c>
      <c r="B510" s="212" t="s">
        <v>501</v>
      </c>
      <c r="C510" s="185" t="s">
        <v>502</v>
      </c>
      <c r="D510" s="185"/>
      <c r="E510" s="185" t="s">
        <v>9</v>
      </c>
      <c r="F510" s="184">
        <v>12</v>
      </c>
      <c r="G510" s="441"/>
      <c r="H510" s="423">
        <f t="shared" si="91"/>
        <v>0</v>
      </c>
      <c r="I510" s="237">
        <v>8</v>
      </c>
      <c r="J510" s="423">
        <f t="shared" si="92"/>
        <v>0</v>
      </c>
      <c r="K510" s="423">
        <f t="shared" si="93"/>
        <v>0</v>
      </c>
      <c r="L510" s="415">
        <f t="shared" si="94"/>
        <v>0</v>
      </c>
    </row>
    <row r="511" spans="1:12" ht="33.75">
      <c r="A511" s="326">
        <v>5</v>
      </c>
      <c r="B511" s="212" t="s">
        <v>503</v>
      </c>
      <c r="C511" s="185" t="s">
        <v>504</v>
      </c>
      <c r="D511" s="185"/>
      <c r="E511" s="185" t="s">
        <v>9</v>
      </c>
      <c r="F511" s="184">
        <v>12</v>
      </c>
      <c r="G511" s="441"/>
      <c r="H511" s="423">
        <f t="shared" si="91"/>
        <v>0</v>
      </c>
      <c r="I511" s="237">
        <v>8</v>
      </c>
      <c r="J511" s="423">
        <f t="shared" si="92"/>
        <v>0</v>
      </c>
      <c r="K511" s="423">
        <f t="shared" si="93"/>
        <v>0</v>
      </c>
      <c r="L511" s="415">
        <f t="shared" si="94"/>
        <v>0</v>
      </c>
    </row>
    <row r="512" spans="1:12" ht="34.5" thickBot="1">
      <c r="A512" s="326">
        <v>6</v>
      </c>
      <c r="B512" s="212" t="s">
        <v>505</v>
      </c>
      <c r="C512" s="185" t="s">
        <v>506</v>
      </c>
      <c r="D512" s="185"/>
      <c r="E512" s="185" t="s">
        <v>9</v>
      </c>
      <c r="F512" s="184">
        <v>12</v>
      </c>
      <c r="G512" s="441"/>
      <c r="H512" s="439">
        <f t="shared" si="91"/>
        <v>0</v>
      </c>
      <c r="I512" s="237">
        <v>8</v>
      </c>
      <c r="J512" s="439">
        <f t="shared" si="92"/>
        <v>0</v>
      </c>
      <c r="K512" s="439">
        <f t="shared" si="93"/>
        <v>0</v>
      </c>
      <c r="L512" s="415">
        <f t="shared" si="94"/>
        <v>0</v>
      </c>
    </row>
    <row r="513" spans="1:12" ht="15.75" thickBot="1">
      <c r="A513" s="185"/>
      <c r="B513" s="647" t="s">
        <v>10</v>
      </c>
      <c r="C513" s="648"/>
      <c r="D513" s="648"/>
      <c r="E513" s="648"/>
      <c r="F513" s="648"/>
      <c r="G513" s="649"/>
      <c r="H513" s="517">
        <f>SUM(H507:H512)</f>
        <v>0</v>
      </c>
      <c r="I513" s="501"/>
      <c r="J513" s="517">
        <f t="shared" si="92"/>
        <v>0</v>
      </c>
      <c r="K513" s="517">
        <f t="shared" si="93"/>
        <v>0</v>
      </c>
      <c r="L513" s="392"/>
    </row>
    <row r="514" spans="1:12">
      <c r="A514" s="241"/>
      <c r="B514" s="206"/>
      <c r="C514" s="206"/>
      <c r="D514" s="206"/>
      <c r="E514" s="206"/>
      <c r="F514" s="206"/>
      <c r="G514" s="450"/>
      <c r="H514" s="333"/>
      <c r="I514" s="49"/>
      <c r="J514" s="333"/>
      <c r="K514" s="333"/>
      <c r="L514" s="382"/>
    </row>
    <row r="515" spans="1:12">
      <c r="A515" s="241"/>
      <c r="B515" s="206"/>
      <c r="C515" s="206"/>
      <c r="D515" s="206"/>
      <c r="E515" s="206"/>
      <c r="F515" s="206"/>
      <c r="G515" s="450"/>
      <c r="H515" s="334"/>
      <c r="I515" s="49"/>
      <c r="J515" s="334"/>
      <c r="K515" s="334"/>
      <c r="L515" s="382"/>
    </row>
    <row r="516" spans="1:12">
      <c r="A516" s="244"/>
      <c r="B516" s="666" t="s">
        <v>680</v>
      </c>
      <c r="C516" s="655"/>
      <c r="D516" s="655"/>
      <c r="E516" s="655"/>
      <c r="F516" s="656"/>
      <c r="G516" s="448"/>
      <c r="H516" s="334"/>
      <c r="I516" s="49"/>
      <c r="J516" s="334"/>
      <c r="K516" s="334"/>
      <c r="L516" s="382"/>
    </row>
    <row r="517" spans="1:12" ht="15.75" thickBot="1">
      <c r="A517" s="230"/>
      <c r="B517" s="229"/>
      <c r="C517" s="229"/>
      <c r="D517" s="245"/>
      <c r="E517" s="229"/>
      <c r="F517" s="200"/>
      <c r="G517" s="457"/>
      <c r="H517" s="334"/>
      <c r="I517" s="49"/>
      <c r="J517" s="334"/>
      <c r="K517" s="334"/>
      <c r="L517" s="382"/>
    </row>
    <row r="518" spans="1:12" ht="45.75" thickBot="1">
      <c r="A518" s="53" t="s">
        <v>0</v>
      </c>
      <c r="B518" s="10" t="s">
        <v>1</v>
      </c>
      <c r="C518" s="10" t="s">
        <v>32</v>
      </c>
      <c r="D518" s="10" t="s">
        <v>3</v>
      </c>
      <c r="E518" s="10" t="s">
        <v>4</v>
      </c>
      <c r="F518" s="255">
        <v>60</v>
      </c>
      <c r="G518" s="443" t="s">
        <v>24</v>
      </c>
      <c r="H518" s="362" t="s">
        <v>7</v>
      </c>
      <c r="I518" s="362" t="s">
        <v>437</v>
      </c>
      <c r="J518" s="362" t="s">
        <v>438</v>
      </c>
      <c r="K518" s="362" t="s">
        <v>439</v>
      </c>
      <c r="L518" s="362" t="s">
        <v>440</v>
      </c>
    </row>
    <row r="519" spans="1:12" ht="124.5" thickBot="1">
      <c r="A519" s="326">
        <v>1</v>
      </c>
      <c r="B519" s="121" t="s">
        <v>507</v>
      </c>
      <c r="C519" s="520" t="s">
        <v>692</v>
      </c>
      <c r="D519" s="327"/>
      <c r="E519" s="326" t="s">
        <v>22</v>
      </c>
      <c r="F519" s="56">
        <v>60</v>
      </c>
      <c r="G519" s="478"/>
      <c r="H519" s="190">
        <f>G519*F519</f>
        <v>0</v>
      </c>
      <c r="I519" s="237">
        <v>8</v>
      </c>
      <c r="J519" s="423">
        <f t="shared" si="92"/>
        <v>0</v>
      </c>
      <c r="K519" s="423">
        <f t="shared" si="93"/>
        <v>0</v>
      </c>
      <c r="L519" s="415">
        <f t="shared" si="94"/>
        <v>0</v>
      </c>
    </row>
    <row r="520" spans="1:12" ht="114" customHeight="1">
      <c r="A520" s="653">
        <v>2</v>
      </c>
      <c r="B520" s="364" t="s">
        <v>508</v>
      </c>
      <c r="C520" s="520" t="s">
        <v>509</v>
      </c>
      <c r="D520" s="185"/>
      <c r="E520" s="185" t="s">
        <v>9</v>
      </c>
      <c r="F520" s="184">
        <v>60</v>
      </c>
      <c r="G520" s="441"/>
      <c r="H520" s="190">
        <f>G520*F520</f>
        <v>0</v>
      </c>
      <c r="I520" s="237">
        <v>8</v>
      </c>
      <c r="J520" s="423">
        <f t="shared" si="92"/>
        <v>0</v>
      </c>
      <c r="K520" s="423">
        <f t="shared" si="93"/>
        <v>0</v>
      </c>
      <c r="L520" s="415">
        <f t="shared" si="94"/>
        <v>0</v>
      </c>
    </row>
    <row r="521" spans="1:12" ht="48.75" customHeight="1" thickBot="1">
      <c r="A521" s="654"/>
      <c r="B521" s="212" t="s">
        <v>510</v>
      </c>
      <c r="C521" s="185" t="s">
        <v>511</v>
      </c>
      <c r="D521" s="185"/>
      <c r="E521" s="185" t="s">
        <v>21</v>
      </c>
      <c r="F521" s="184">
        <v>2</v>
      </c>
      <c r="G521" s="441"/>
      <c r="H521" s="190">
        <f>G521*F521</f>
        <v>0</v>
      </c>
      <c r="I521" s="521">
        <v>8</v>
      </c>
      <c r="J521" s="423">
        <f t="shared" si="92"/>
        <v>0</v>
      </c>
      <c r="K521" s="423">
        <f t="shared" si="93"/>
        <v>0</v>
      </c>
      <c r="L521" s="415">
        <f t="shared" si="94"/>
        <v>0</v>
      </c>
    </row>
    <row r="522" spans="1:12" ht="15.75" thickBot="1">
      <c r="A522" s="328"/>
      <c r="B522" s="647" t="s">
        <v>10</v>
      </c>
      <c r="C522" s="648"/>
      <c r="D522" s="648"/>
      <c r="E522" s="648"/>
      <c r="F522" s="648"/>
      <c r="G522" s="649"/>
      <c r="H522" s="517">
        <f>SUM(H519:H521)</f>
        <v>0</v>
      </c>
      <c r="I522" s="522"/>
      <c r="J522" s="517">
        <f t="shared" ref="J522:K522" si="95">SUM(J519:J521)</f>
        <v>0</v>
      </c>
      <c r="K522" s="517">
        <f t="shared" si="95"/>
        <v>0</v>
      </c>
      <c r="L522" s="392"/>
    </row>
    <row r="523" spans="1:12" ht="22.5" customHeight="1">
      <c r="A523" s="328"/>
      <c r="B523" s="701" t="s">
        <v>512</v>
      </c>
      <c r="C523" s="702"/>
      <c r="D523" s="702"/>
      <c r="E523" s="702"/>
      <c r="F523" s="702"/>
      <c r="G523" s="702"/>
      <c r="H523" s="702"/>
      <c r="I523" s="702"/>
      <c r="J523" s="702"/>
      <c r="K523" s="702"/>
      <c r="L523" s="703"/>
    </row>
    <row r="524" spans="1:12">
      <c r="A524" s="241"/>
      <c r="B524" s="206"/>
      <c r="C524" s="206"/>
      <c r="D524" s="206"/>
      <c r="E524" s="206"/>
      <c r="F524" s="206"/>
      <c r="G524" s="450"/>
      <c r="H524" s="334"/>
      <c r="I524" s="49"/>
      <c r="J524" s="334"/>
      <c r="K524" s="334"/>
      <c r="L524" s="382"/>
    </row>
    <row r="525" spans="1:12">
      <c r="A525" s="241"/>
      <c r="B525" s="206"/>
      <c r="C525" s="206"/>
      <c r="D525" s="206"/>
      <c r="E525" s="206"/>
      <c r="F525" s="206"/>
      <c r="G525" s="450"/>
      <c r="H525" s="334"/>
      <c r="I525" s="49"/>
      <c r="J525" s="334"/>
      <c r="K525" s="334"/>
      <c r="L525" s="382"/>
    </row>
    <row r="526" spans="1:12">
      <c r="A526" s="244"/>
      <c r="B526" s="666" t="s">
        <v>681</v>
      </c>
      <c r="C526" s="655"/>
      <c r="D526" s="656"/>
      <c r="E526" s="204"/>
      <c r="F526" s="199"/>
      <c r="G526" s="448"/>
      <c r="H526" s="334"/>
      <c r="I526" s="49"/>
      <c r="J526" s="334"/>
      <c r="K526" s="334"/>
      <c r="L526" s="382"/>
    </row>
    <row r="527" spans="1:12" ht="15.75" thickBot="1">
      <c r="A527" s="245"/>
      <c r="B527" s="262"/>
      <c r="C527" s="262"/>
      <c r="D527" s="245"/>
      <c r="E527" s="229"/>
      <c r="F527" s="200"/>
      <c r="G527" s="457"/>
      <c r="H527" s="334"/>
      <c r="I527" s="49"/>
      <c r="J527" s="334"/>
      <c r="K527" s="334"/>
      <c r="L527" s="382"/>
    </row>
    <row r="528" spans="1:12" ht="45.75" thickBot="1">
      <c r="A528" s="53" t="s">
        <v>0</v>
      </c>
      <c r="B528" s="10" t="s">
        <v>1</v>
      </c>
      <c r="C528" s="10" t="s">
        <v>32</v>
      </c>
      <c r="D528" s="10" t="s">
        <v>3</v>
      </c>
      <c r="E528" s="10" t="s">
        <v>4</v>
      </c>
      <c r="F528" s="255" t="s">
        <v>5</v>
      </c>
      <c r="G528" s="443" t="s">
        <v>24</v>
      </c>
      <c r="H528" s="362" t="s">
        <v>7</v>
      </c>
      <c r="I528" s="362" t="s">
        <v>437</v>
      </c>
      <c r="J528" s="362" t="s">
        <v>438</v>
      </c>
      <c r="K528" s="362" t="s">
        <v>439</v>
      </c>
      <c r="L528" s="362" t="s">
        <v>440</v>
      </c>
    </row>
    <row r="529" spans="1:12" ht="90">
      <c r="A529" s="326">
        <v>1</v>
      </c>
      <c r="B529" s="60" t="s">
        <v>513</v>
      </c>
      <c r="C529" s="326"/>
      <c r="D529" s="326"/>
      <c r="E529" s="326" t="s">
        <v>19</v>
      </c>
      <c r="F529" s="56">
        <v>12</v>
      </c>
      <c r="G529" s="444"/>
      <c r="H529" s="334">
        <f t="shared" si="91"/>
        <v>0</v>
      </c>
      <c r="I529" s="20">
        <v>8</v>
      </c>
      <c r="J529" s="334">
        <f t="shared" si="92"/>
        <v>0</v>
      </c>
      <c r="K529" s="334">
        <f t="shared" si="93"/>
        <v>0</v>
      </c>
      <c r="L529" s="382">
        <f t="shared" si="94"/>
        <v>0</v>
      </c>
    </row>
    <row r="530" spans="1:12" ht="15.75" thickBot="1">
      <c r="A530" s="185">
        <v>2</v>
      </c>
      <c r="B530" s="222" t="s">
        <v>514</v>
      </c>
      <c r="C530" s="185"/>
      <c r="D530" s="185"/>
      <c r="E530" s="185" t="s">
        <v>9</v>
      </c>
      <c r="F530" s="184">
        <v>80</v>
      </c>
      <c r="G530" s="441"/>
      <c r="H530" s="334">
        <f t="shared" si="91"/>
        <v>0</v>
      </c>
      <c r="I530" s="237">
        <v>8</v>
      </c>
      <c r="J530" s="334">
        <f t="shared" si="92"/>
        <v>0</v>
      </c>
      <c r="K530" s="334">
        <f t="shared" si="93"/>
        <v>0</v>
      </c>
      <c r="L530" s="382">
        <f t="shared" si="94"/>
        <v>0</v>
      </c>
    </row>
    <row r="531" spans="1:12" ht="15.75" thickBot="1">
      <c r="A531" s="185"/>
      <c r="B531" s="647" t="s">
        <v>10</v>
      </c>
      <c r="C531" s="648"/>
      <c r="D531" s="648"/>
      <c r="E531" s="648"/>
      <c r="F531" s="648"/>
      <c r="G531" s="649"/>
      <c r="H531" s="497">
        <f>SUM(H529:H530)</f>
        <v>0</v>
      </c>
      <c r="I531" s="501"/>
      <c r="J531" s="497">
        <f>SUM(J529:J530)</f>
        <v>0</v>
      </c>
      <c r="K531" s="497">
        <f>SUM(K529:K530)</f>
        <v>0</v>
      </c>
      <c r="L531" s="392"/>
    </row>
    <row r="532" spans="1:12">
      <c r="A532" s="328"/>
      <c r="B532" s="718" t="s">
        <v>659</v>
      </c>
      <c r="C532" s="719"/>
      <c r="D532" s="719"/>
      <c r="E532" s="719"/>
      <c r="F532" s="719"/>
      <c r="G532" s="719"/>
      <c r="H532" s="719"/>
      <c r="I532" s="719"/>
      <c r="J532" s="719"/>
      <c r="K532" s="719"/>
      <c r="L532" s="720"/>
    </row>
    <row r="533" spans="1:12">
      <c r="A533" s="241"/>
      <c r="B533" s="206"/>
      <c r="C533" s="206"/>
      <c r="D533" s="206"/>
      <c r="E533" s="206"/>
      <c r="F533" s="206"/>
      <c r="G533" s="450"/>
      <c r="H533" s="334"/>
      <c r="I533" s="49"/>
      <c r="J533" s="334"/>
      <c r="K533" s="334"/>
      <c r="L533" s="382"/>
    </row>
    <row r="534" spans="1:12">
      <c r="A534" s="241"/>
      <c r="B534" s="206"/>
      <c r="C534" s="206"/>
      <c r="D534" s="206"/>
      <c r="E534" s="206"/>
      <c r="F534" s="206"/>
      <c r="G534" s="450"/>
      <c r="H534" s="334"/>
      <c r="I534" s="49"/>
      <c r="J534" s="334"/>
      <c r="K534" s="334"/>
      <c r="L534" s="382"/>
    </row>
    <row r="535" spans="1:12">
      <c r="A535" s="257"/>
      <c r="B535" s="371" t="s">
        <v>682</v>
      </c>
      <c r="C535" s="372"/>
      <c r="D535" s="244"/>
      <c r="E535" s="204"/>
      <c r="F535" s="199"/>
      <c r="G535" s="448"/>
      <c r="H535" s="334"/>
      <c r="I535" s="49"/>
      <c r="J535" s="334"/>
      <c r="K535" s="334"/>
      <c r="L535" s="382"/>
    </row>
    <row r="536" spans="1:12" ht="15.75" thickBot="1">
      <c r="A536" s="230"/>
      <c r="B536" s="229"/>
      <c r="C536" s="229"/>
      <c r="D536" s="245"/>
      <c r="E536" s="229"/>
      <c r="F536" s="200"/>
      <c r="G536" s="457"/>
      <c r="H536" s="334"/>
      <c r="I536" s="49"/>
      <c r="J536" s="334"/>
      <c r="K536" s="334"/>
      <c r="L536" s="382"/>
    </row>
    <row r="537" spans="1:12" ht="45.75" thickBot="1">
      <c r="A537" s="53" t="s">
        <v>11</v>
      </c>
      <c r="B537" s="10" t="s">
        <v>1</v>
      </c>
      <c r="C537" s="10" t="s">
        <v>32</v>
      </c>
      <c r="D537" s="10" t="s">
        <v>3</v>
      </c>
      <c r="E537" s="10" t="s">
        <v>4</v>
      </c>
      <c r="F537" s="255" t="s">
        <v>5</v>
      </c>
      <c r="G537" s="443" t="s">
        <v>24</v>
      </c>
      <c r="H537" s="362" t="s">
        <v>7</v>
      </c>
      <c r="I537" s="362" t="s">
        <v>437</v>
      </c>
      <c r="J537" s="362" t="s">
        <v>438</v>
      </c>
      <c r="K537" s="362" t="s">
        <v>439</v>
      </c>
      <c r="L537" s="362" t="s">
        <v>440</v>
      </c>
    </row>
    <row r="538" spans="1:12" ht="33.75">
      <c r="A538" s="213">
        <v>1</v>
      </c>
      <c r="B538" s="256" t="s">
        <v>516</v>
      </c>
      <c r="C538" s="24"/>
      <c r="D538" s="213"/>
      <c r="E538" s="213" t="s">
        <v>19</v>
      </c>
      <c r="F538" s="66">
        <v>2</v>
      </c>
      <c r="G538" s="445"/>
      <c r="H538" s="423">
        <f t="shared" ref="H538:H545" si="96">G538*F538</f>
        <v>0</v>
      </c>
      <c r="I538" s="48">
        <v>8</v>
      </c>
      <c r="J538" s="423">
        <f t="shared" ref="J538:J545" si="97">K538-H538</f>
        <v>0</v>
      </c>
      <c r="K538" s="423">
        <f t="shared" ref="K538:K545" si="98">H538*1.08</f>
        <v>0</v>
      </c>
      <c r="L538" s="415">
        <f t="shared" ref="L538:L545" si="99">G538*1.08</f>
        <v>0</v>
      </c>
    </row>
    <row r="539" spans="1:12" ht="33.75">
      <c r="A539" s="328">
        <v>2</v>
      </c>
      <c r="B539" s="212" t="s">
        <v>517</v>
      </c>
      <c r="C539" s="204"/>
      <c r="D539" s="328"/>
      <c r="E539" s="328" t="s">
        <v>19</v>
      </c>
      <c r="F539" s="199">
        <v>2</v>
      </c>
      <c r="G539" s="445"/>
      <c r="H539" s="423">
        <f t="shared" si="96"/>
        <v>0</v>
      </c>
      <c r="I539" s="203">
        <v>8</v>
      </c>
      <c r="J539" s="423">
        <f t="shared" si="97"/>
        <v>0</v>
      </c>
      <c r="K539" s="423">
        <f t="shared" si="98"/>
        <v>0</v>
      </c>
      <c r="L539" s="415">
        <f t="shared" si="99"/>
        <v>0</v>
      </c>
    </row>
    <row r="540" spans="1:12" ht="22.5">
      <c r="A540" s="328">
        <v>3</v>
      </c>
      <c r="B540" s="222" t="s">
        <v>518</v>
      </c>
      <c r="C540" s="326"/>
      <c r="D540" s="79"/>
      <c r="E540" s="185" t="s">
        <v>21</v>
      </c>
      <c r="F540" s="56">
        <v>60</v>
      </c>
      <c r="G540" s="445"/>
      <c r="H540" s="423">
        <f t="shared" si="96"/>
        <v>0</v>
      </c>
      <c r="I540" s="203">
        <v>8</v>
      </c>
      <c r="J540" s="423">
        <f t="shared" si="97"/>
        <v>0</v>
      </c>
      <c r="K540" s="423">
        <f t="shared" si="98"/>
        <v>0</v>
      </c>
      <c r="L540" s="415">
        <f t="shared" si="99"/>
        <v>0</v>
      </c>
    </row>
    <row r="541" spans="1:12" ht="33.75">
      <c r="A541" s="328">
        <v>4</v>
      </c>
      <c r="B541" s="256" t="s">
        <v>519</v>
      </c>
      <c r="C541" s="24"/>
      <c r="D541" s="213"/>
      <c r="E541" s="213" t="s">
        <v>15</v>
      </c>
      <c r="F541" s="66">
        <v>2</v>
      </c>
      <c r="G541" s="445"/>
      <c r="H541" s="423">
        <f t="shared" si="96"/>
        <v>0</v>
      </c>
      <c r="I541" s="203">
        <v>8</v>
      </c>
      <c r="J541" s="423">
        <f t="shared" si="97"/>
        <v>0</v>
      </c>
      <c r="K541" s="423">
        <f t="shared" si="98"/>
        <v>0</v>
      </c>
      <c r="L541" s="415">
        <f t="shared" si="99"/>
        <v>0</v>
      </c>
    </row>
    <row r="542" spans="1:12" ht="33.75">
      <c r="A542" s="328">
        <v>5</v>
      </c>
      <c r="B542" s="212" t="s">
        <v>520</v>
      </c>
      <c r="C542" s="204"/>
      <c r="D542" s="328"/>
      <c r="E542" s="328" t="s">
        <v>15</v>
      </c>
      <c r="F542" s="199">
        <v>2</v>
      </c>
      <c r="G542" s="445"/>
      <c r="H542" s="423">
        <f t="shared" si="96"/>
        <v>0</v>
      </c>
      <c r="I542" s="203">
        <v>8</v>
      </c>
      <c r="J542" s="423">
        <f t="shared" si="97"/>
        <v>0</v>
      </c>
      <c r="K542" s="423">
        <f t="shared" si="98"/>
        <v>0</v>
      </c>
      <c r="L542" s="415">
        <f t="shared" si="99"/>
        <v>0</v>
      </c>
    </row>
    <row r="543" spans="1:12" ht="33.75">
      <c r="A543" s="328">
        <v>6</v>
      </c>
      <c r="B543" s="222" t="s">
        <v>521</v>
      </c>
      <c r="C543" s="208"/>
      <c r="D543" s="328"/>
      <c r="E543" s="328" t="s">
        <v>21</v>
      </c>
      <c r="F543" s="199">
        <v>5</v>
      </c>
      <c r="G543" s="445"/>
      <c r="H543" s="423">
        <f t="shared" si="96"/>
        <v>0</v>
      </c>
      <c r="I543" s="48">
        <v>8</v>
      </c>
      <c r="J543" s="423">
        <f t="shared" si="97"/>
        <v>0</v>
      </c>
      <c r="K543" s="423">
        <f t="shared" si="98"/>
        <v>0</v>
      </c>
      <c r="L543" s="415">
        <f t="shared" si="99"/>
        <v>0</v>
      </c>
    </row>
    <row r="544" spans="1:12" ht="22.5">
      <c r="A544" s="328">
        <v>7</v>
      </c>
      <c r="B544" s="222" t="s">
        <v>522</v>
      </c>
      <c r="C544" s="204"/>
      <c r="D544" s="328"/>
      <c r="E544" s="328" t="s">
        <v>15</v>
      </c>
      <c r="F544" s="199">
        <v>2</v>
      </c>
      <c r="G544" s="445"/>
      <c r="H544" s="423">
        <f t="shared" si="96"/>
        <v>0</v>
      </c>
      <c r="I544" s="203">
        <v>8</v>
      </c>
      <c r="J544" s="423">
        <f t="shared" si="97"/>
        <v>0</v>
      </c>
      <c r="K544" s="423">
        <f t="shared" si="98"/>
        <v>0</v>
      </c>
      <c r="L544" s="415">
        <f t="shared" si="99"/>
        <v>0</v>
      </c>
    </row>
    <row r="545" spans="1:12" ht="34.5" thickBot="1">
      <c r="A545" s="328">
        <v>8</v>
      </c>
      <c r="B545" s="222" t="s">
        <v>693</v>
      </c>
      <c r="C545" s="204"/>
      <c r="D545" s="328"/>
      <c r="E545" s="328" t="s">
        <v>15</v>
      </c>
      <c r="F545" s="199">
        <v>2</v>
      </c>
      <c r="G545" s="445"/>
      <c r="H545" s="439">
        <f t="shared" si="96"/>
        <v>0</v>
      </c>
      <c r="I545" s="203">
        <v>8</v>
      </c>
      <c r="J545" s="439">
        <f t="shared" si="97"/>
        <v>0</v>
      </c>
      <c r="K545" s="439">
        <f t="shared" si="98"/>
        <v>0</v>
      </c>
      <c r="L545" s="415">
        <f t="shared" si="99"/>
        <v>0</v>
      </c>
    </row>
    <row r="546" spans="1:12" ht="15.75" thickBot="1">
      <c r="A546" s="213"/>
      <c r="B546" s="647" t="s">
        <v>10</v>
      </c>
      <c r="C546" s="648"/>
      <c r="D546" s="648"/>
      <c r="E546" s="648"/>
      <c r="F546" s="648"/>
      <c r="G546" s="649"/>
      <c r="H546" s="517">
        <f>SUM(H538:H545)</f>
        <v>0</v>
      </c>
      <c r="I546" s="523"/>
      <c r="J546" s="517">
        <f>SUM(J538:J545)</f>
        <v>0</v>
      </c>
      <c r="K546" s="517">
        <f>SUM(K538:K545)</f>
        <v>0</v>
      </c>
      <c r="L546" s="392"/>
    </row>
    <row r="547" spans="1:12">
      <c r="A547" s="213"/>
      <c r="B547" s="689" t="s">
        <v>523</v>
      </c>
      <c r="C547" s="690"/>
      <c r="D547" s="690"/>
      <c r="E547" s="690"/>
      <c r="F547" s="690"/>
      <c r="G547" s="690"/>
      <c r="H547" s="690"/>
      <c r="I547" s="690"/>
      <c r="J547" s="690"/>
      <c r="K547" s="690"/>
      <c r="L547" s="691"/>
    </row>
    <row r="548" spans="1:12" ht="21.75" customHeight="1">
      <c r="A548" s="328"/>
      <c r="B548" s="704" t="s">
        <v>524</v>
      </c>
      <c r="C548" s="705"/>
      <c r="D548" s="705"/>
      <c r="E548" s="705"/>
      <c r="F548" s="705"/>
      <c r="G548" s="705"/>
      <c r="H548" s="705"/>
      <c r="I548" s="705"/>
      <c r="J548" s="705"/>
      <c r="K548" s="705"/>
      <c r="L548" s="706"/>
    </row>
    <row r="549" spans="1:12">
      <c r="A549" s="241"/>
      <c r="B549" s="206"/>
      <c r="C549" s="206"/>
      <c r="D549" s="206"/>
      <c r="E549" s="206"/>
      <c r="F549" s="206"/>
      <c r="G549" s="450"/>
      <c r="H549" s="334"/>
      <c r="I549" s="203"/>
      <c r="J549" s="334"/>
      <c r="K549" s="334"/>
      <c r="L549" s="382"/>
    </row>
    <row r="550" spans="1:12">
      <c r="A550" s="244"/>
      <c r="B550" s="342" t="s">
        <v>683</v>
      </c>
      <c r="C550" s="494"/>
      <c r="D550" s="494"/>
      <c r="E550" s="494"/>
      <c r="F550" s="494"/>
      <c r="G550" s="494"/>
      <c r="H550" s="343"/>
      <c r="I550" s="203"/>
      <c r="J550" s="334"/>
      <c r="K550" s="334"/>
      <c r="L550" s="382"/>
    </row>
    <row r="551" spans="1:12" ht="15.75" thickBot="1">
      <c r="A551" s="328"/>
      <c r="B551" s="266"/>
      <c r="C551" s="204"/>
      <c r="D551" s="328"/>
      <c r="E551" s="204"/>
      <c r="F551" s="267"/>
      <c r="G551" s="462"/>
      <c r="H551" s="334"/>
      <c r="I551" s="203"/>
      <c r="J551" s="334"/>
      <c r="K551" s="334"/>
      <c r="L551" s="382"/>
    </row>
    <row r="552" spans="1:12" ht="45.75" thickBot="1">
      <c r="A552" s="83" t="s">
        <v>0</v>
      </c>
      <c r="B552" s="83" t="s">
        <v>1</v>
      </c>
      <c r="C552" s="62" t="s">
        <v>32</v>
      </c>
      <c r="D552" s="10" t="s">
        <v>3</v>
      </c>
      <c r="E552" s="10" t="s">
        <v>4</v>
      </c>
      <c r="F552" s="246" t="s">
        <v>33</v>
      </c>
      <c r="G552" s="443" t="s">
        <v>24</v>
      </c>
      <c r="H552" s="362" t="s">
        <v>7</v>
      </c>
      <c r="I552" s="362" t="s">
        <v>437</v>
      </c>
      <c r="J552" s="362" t="s">
        <v>438</v>
      </c>
      <c r="K552" s="362" t="s">
        <v>439</v>
      </c>
      <c r="L552" s="362" t="s">
        <v>440</v>
      </c>
    </row>
    <row r="553" spans="1:12" ht="33.75">
      <c r="A553" s="202">
        <v>1</v>
      </c>
      <c r="B553" s="268" t="s">
        <v>525</v>
      </c>
      <c r="C553" s="208"/>
      <c r="D553" s="328"/>
      <c r="E553" s="328" t="s">
        <v>21</v>
      </c>
      <c r="F553" s="199">
        <v>150</v>
      </c>
      <c r="G553" s="448"/>
      <c r="H553" s="423">
        <f t="shared" ref="H553:H595" si="100">G553*F553</f>
        <v>0</v>
      </c>
      <c r="I553" s="420">
        <v>23</v>
      </c>
      <c r="J553" s="423">
        <f t="shared" ref="J553:J595" si="101">K553-H553</f>
        <v>0</v>
      </c>
      <c r="K553" s="423">
        <f t="shared" ref="K553:K595" si="102">H553*1.08</f>
        <v>0</v>
      </c>
      <c r="L553" s="415">
        <f>G553*1.23</f>
        <v>0</v>
      </c>
    </row>
    <row r="554" spans="1:12" ht="108" customHeight="1">
      <c r="A554" s="202">
        <v>2</v>
      </c>
      <c r="B554" s="271" t="s">
        <v>526</v>
      </c>
      <c r="C554" s="204"/>
      <c r="D554" s="328"/>
      <c r="E554" s="328" t="s">
        <v>21</v>
      </c>
      <c r="F554" s="199">
        <v>600</v>
      </c>
      <c r="G554" s="448"/>
      <c r="H554" s="423">
        <f t="shared" si="100"/>
        <v>0</v>
      </c>
      <c r="I554" s="420">
        <v>23</v>
      </c>
      <c r="J554" s="423">
        <f t="shared" si="101"/>
        <v>0</v>
      </c>
      <c r="K554" s="423">
        <f t="shared" si="102"/>
        <v>0</v>
      </c>
      <c r="L554" s="415">
        <f>G554*1.23</f>
        <v>0</v>
      </c>
    </row>
    <row r="555" spans="1:12" ht="101.25">
      <c r="A555" s="202">
        <v>3</v>
      </c>
      <c r="B555" s="268" t="s">
        <v>527</v>
      </c>
      <c r="C555" s="204"/>
      <c r="D555" s="328"/>
      <c r="E555" s="328" t="s">
        <v>21</v>
      </c>
      <c r="F555" s="184">
        <v>380</v>
      </c>
      <c r="G555" s="448"/>
      <c r="H555" s="423">
        <f t="shared" si="100"/>
        <v>0</v>
      </c>
      <c r="I555" s="420">
        <v>8</v>
      </c>
      <c r="J555" s="423">
        <f t="shared" si="101"/>
        <v>0</v>
      </c>
      <c r="K555" s="423">
        <f t="shared" si="102"/>
        <v>0</v>
      </c>
      <c r="L555" s="415">
        <f t="shared" ref="L555:L595" si="103">G555*1.08</f>
        <v>0</v>
      </c>
    </row>
    <row r="556" spans="1:12" ht="56.25">
      <c r="A556" s="202">
        <v>4</v>
      </c>
      <c r="B556" s="373" t="s">
        <v>528</v>
      </c>
      <c r="C556" s="204"/>
      <c r="D556" s="328"/>
      <c r="E556" s="328" t="s">
        <v>21</v>
      </c>
      <c r="F556" s="184">
        <v>160</v>
      </c>
      <c r="G556" s="448"/>
      <c r="H556" s="423">
        <f t="shared" si="100"/>
        <v>0</v>
      </c>
      <c r="I556" s="420">
        <v>8</v>
      </c>
      <c r="J556" s="423">
        <f t="shared" si="101"/>
        <v>0</v>
      </c>
      <c r="K556" s="423">
        <f t="shared" si="102"/>
        <v>0</v>
      </c>
      <c r="L556" s="415">
        <f t="shared" si="103"/>
        <v>0</v>
      </c>
    </row>
    <row r="557" spans="1:12" ht="270">
      <c r="A557" s="202">
        <v>5</v>
      </c>
      <c r="B557" s="337" t="s">
        <v>529</v>
      </c>
      <c r="C557" s="204"/>
      <c r="D557" s="328"/>
      <c r="E557" s="328" t="s">
        <v>15</v>
      </c>
      <c r="F557" s="199">
        <v>24</v>
      </c>
      <c r="G557" s="448"/>
      <c r="H557" s="423">
        <f t="shared" si="100"/>
        <v>0</v>
      </c>
      <c r="I557" s="420">
        <v>23</v>
      </c>
      <c r="J557" s="423">
        <f t="shared" si="101"/>
        <v>0</v>
      </c>
      <c r="K557" s="423">
        <f t="shared" si="102"/>
        <v>0</v>
      </c>
      <c r="L557" s="415">
        <f>G557*1.23</f>
        <v>0</v>
      </c>
    </row>
    <row r="558" spans="1:12" ht="45">
      <c r="A558" s="202">
        <v>6</v>
      </c>
      <c r="B558" s="340" t="s">
        <v>530</v>
      </c>
      <c r="C558" s="204"/>
      <c r="D558" s="328"/>
      <c r="E558" s="328" t="s">
        <v>21</v>
      </c>
      <c r="F558" s="199">
        <v>100</v>
      </c>
      <c r="G558" s="448"/>
      <c r="H558" s="423">
        <f t="shared" si="100"/>
        <v>0</v>
      </c>
      <c r="I558" s="420">
        <v>8</v>
      </c>
      <c r="J558" s="423">
        <f t="shared" si="101"/>
        <v>0</v>
      </c>
      <c r="K558" s="423">
        <f t="shared" si="102"/>
        <v>0</v>
      </c>
      <c r="L558" s="415">
        <f t="shared" si="103"/>
        <v>0</v>
      </c>
    </row>
    <row r="559" spans="1:12" ht="33.75">
      <c r="A559" s="202">
        <v>7</v>
      </c>
      <c r="B559" s="373" t="s">
        <v>531</v>
      </c>
      <c r="C559" s="204"/>
      <c r="D559" s="328"/>
      <c r="E559" s="328" t="s">
        <v>21</v>
      </c>
      <c r="F559" s="199">
        <v>20</v>
      </c>
      <c r="G559" s="448"/>
      <c r="H559" s="423">
        <f t="shared" si="100"/>
        <v>0</v>
      </c>
      <c r="I559" s="420">
        <v>8</v>
      </c>
      <c r="J559" s="423">
        <f t="shared" si="101"/>
        <v>0</v>
      </c>
      <c r="K559" s="423">
        <f t="shared" si="102"/>
        <v>0</v>
      </c>
      <c r="L559" s="415">
        <f t="shared" si="103"/>
        <v>0</v>
      </c>
    </row>
    <row r="560" spans="1:12" ht="281.25">
      <c r="A560" s="202">
        <v>8</v>
      </c>
      <c r="B560" s="373" t="s">
        <v>532</v>
      </c>
      <c r="C560" s="204"/>
      <c r="D560" s="328"/>
      <c r="E560" s="328" t="s">
        <v>21</v>
      </c>
      <c r="F560" s="199">
        <v>3200</v>
      </c>
      <c r="G560" s="448"/>
      <c r="H560" s="423">
        <f t="shared" si="100"/>
        <v>0</v>
      </c>
      <c r="I560" s="420">
        <v>23</v>
      </c>
      <c r="J560" s="423">
        <f t="shared" si="101"/>
        <v>0</v>
      </c>
      <c r="K560" s="423">
        <f t="shared" si="102"/>
        <v>0</v>
      </c>
      <c r="L560" s="415">
        <f>G560*1.23</f>
        <v>0</v>
      </c>
    </row>
    <row r="561" spans="1:12" ht="45">
      <c r="A561" s="202">
        <v>9</v>
      </c>
      <c r="B561" s="373" t="s">
        <v>533</v>
      </c>
      <c r="C561" s="204"/>
      <c r="D561" s="328"/>
      <c r="E561" s="328" t="s">
        <v>21</v>
      </c>
      <c r="F561" s="199">
        <v>60</v>
      </c>
      <c r="G561" s="448"/>
      <c r="H561" s="423">
        <f t="shared" si="100"/>
        <v>0</v>
      </c>
      <c r="I561" s="420">
        <v>8</v>
      </c>
      <c r="J561" s="423">
        <f t="shared" si="101"/>
        <v>0</v>
      </c>
      <c r="K561" s="423">
        <f t="shared" si="102"/>
        <v>0</v>
      </c>
      <c r="L561" s="415">
        <f t="shared" si="103"/>
        <v>0</v>
      </c>
    </row>
    <row r="562" spans="1:12" ht="45">
      <c r="A562" s="202">
        <v>10</v>
      </c>
      <c r="B562" s="374" t="s">
        <v>534</v>
      </c>
      <c r="C562" s="204"/>
      <c r="D562" s="328"/>
      <c r="E562" s="328" t="s">
        <v>15</v>
      </c>
      <c r="F562" s="199">
        <v>4000</v>
      </c>
      <c r="G562" s="448"/>
      <c r="H562" s="423">
        <f t="shared" si="100"/>
        <v>0</v>
      </c>
      <c r="I562" s="420">
        <v>8</v>
      </c>
      <c r="J562" s="423">
        <f t="shared" si="101"/>
        <v>0</v>
      </c>
      <c r="K562" s="423">
        <f t="shared" si="102"/>
        <v>0</v>
      </c>
      <c r="L562" s="415">
        <f t="shared" si="103"/>
        <v>0</v>
      </c>
    </row>
    <row r="563" spans="1:12" ht="67.5">
      <c r="A563" s="202">
        <v>11</v>
      </c>
      <c r="B563" s="373" t="s">
        <v>535</v>
      </c>
      <c r="C563" s="204"/>
      <c r="D563" s="328"/>
      <c r="E563" s="328" t="s">
        <v>21</v>
      </c>
      <c r="F563" s="199">
        <v>100</v>
      </c>
      <c r="G563" s="448"/>
      <c r="H563" s="423">
        <f t="shared" si="100"/>
        <v>0</v>
      </c>
      <c r="I563" s="420">
        <v>8</v>
      </c>
      <c r="J563" s="423">
        <f t="shared" si="101"/>
        <v>0</v>
      </c>
      <c r="K563" s="423">
        <f t="shared" si="102"/>
        <v>0</v>
      </c>
      <c r="L563" s="415">
        <f t="shared" si="103"/>
        <v>0</v>
      </c>
    </row>
    <row r="564" spans="1:12" ht="135">
      <c r="A564" s="202">
        <v>12</v>
      </c>
      <c r="B564" s="373" t="s">
        <v>536</v>
      </c>
      <c r="C564" s="204"/>
      <c r="D564" s="328"/>
      <c r="E564" s="328" t="s">
        <v>21</v>
      </c>
      <c r="F564" s="199">
        <v>20</v>
      </c>
      <c r="G564" s="448"/>
      <c r="H564" s="423">
        <f t="shared" si="100"/>
        <v>0</v>
      </c>
      <c r="I564" s="420">
        <v>8</v>
      </c>
      <c r="J564" s="423">
        <f t="shared" si="101"/>
        <v>0</v>
      </c>
      <c r="K564" s="423">
        <f t="shared" si="102"/>
        <v>0</v>
      </c>
      <c r="L564" s="415">
        <f t="shared" si="103"/>
        <v>0</v>
      </c>
    </row>
    <row r="565" spans="1:12" ht="67.5">
      <c r="A565" s="202">
        <v>13</v>
      </c>
      <c r="B565" s="373" t="s">
        <v>537</v>
      </c>
      <c r="C565" s="204"/>
      <c r="D565" s="328"/>
      <c r="E565" s="328" t="s">
        <v>21</v>
      </c>
      <c r="F565" s="199">
        <v>1500</v>
      </c>
      <c r="G565" s="448"/>
      <c r="H565" s="423">
        <f t="shared" si="100"/>
        <v>0</v>
      </c>
      <c r="I565" s="420">
        <v>8</v>
      </c>
      <c r="J565" s="423">
        <f t="shared" si="101"/>
        <v>0</v>
      </c>
      <c r="K565" s="423">
        <f t="shared" si="102"/>
        <v>0</v>
      </c>
      <c r="L565" s="415">
        <f t="shared" si="103"/>
        <v>0</v>
      </c>
    </row>
    <row r="566" spans="1:12" ht="67.5">
      <c r="A566" s="202">
        <v>14</v>
      </c>
      <c r="B566" s="374" t="s">
        <v>538</v>
      </c>
      <c r="C566" s="204"/>
      <c r="D566" s="328"/>
      <c r="E566" s="328" t="s">
        <v>276</v>
      </c>
      <c r="F566" s="199">
        <v>800</v>
      </c>
      <c r="G566" s="448"/>
      <c r="H566" s="423">
        <f t="shared" si="100"/>
        <v>0</v>
      </c>
      <c r="I566" s="420">
        <v>8</v>
      </c>
      <c r="J566" s="423">
        <f t="shared" si="101"/>
        <v>0</v>
      </c>
      <c r="K566" s="423">
        <f t="shared" si="102"/>
        <v>0</v>
      </c>
      <c r="L566" s="415">
        <f t="shared" si="103"/>
        <v>0</v>
      </c>
    </row>
    <row r="567" spans="1:12" ht="245.25" customHeight="1">
      <c r="A567" s="202">
        <v>15</v>
      </c>
      <c r="B567" s="373" t="s">
        <v>539</v>
      </c>
      <c r="C567" s="204"/>
      <c r="D567" s="328"/>
      <c r="E567" s="328" t="s">
        <v>15</v>
      </c>
      <c r="F567" s="199">
        <v>1800</v>
      </c>
      <c r="G567" s="448"/>
      <c r="H567" s="423">
        <f t="shared" si="100"/>
        <v>0</v>
      </c>
      <c r="I567" s="420">
        <v>8</v>
      </c>
      <c r="J567" s="423">
        <f t="shared" si="101"/>
        <v>0</v>
      </c>
      <c r="K567" s="423">
        <f t="shared" si="102"/>
        <v>0</v>
      </c>
      <c r="L567" s="415">
        <f t="shared" si="103"/>
        <v>0</v>
      </c>
    </row>
    <row r="568" spans="1:12" ht="90">
      <c r="A568" s="202">
        <v>16</v>
      </c>
      <c r="B568" s="373" t="s">
        <v>540</v>
      </c>
      <c r="C568" s="204"/>
      <c r="D568" s="328"/>
      <c r="E568" s="328" t="s">
        <v>21</v>
      </c>
      <c r="F568" s="199">
        <v>340</v>
      </c>
      <c r="G568" s="448"/>
      <c r="H568" s="423">
        <f t="shared" si="100"/>
        <v>0</v>
      </c>
      <c r="I568" s="420">
        <v>8</v>
      </c>
      <c r="J568" s="423">
        <f t="shared" si="101"/>
        <v>0</v>
      </c>
      <c r="K568" s="423">
        <f t="shared" si="102"/>
        <v>0</v>
      </c>
      <c r="L568" s="415">
        <f t="shared" si="103"/>
        <v>0</v>
      </c>
    </row>
    <row r="569" spans="1:12" ht="90">
      <c r="A569" s="202">
        <v>17</v>
      </c>
      <c r="B569" s="268" t="s">
        <v>541</v>
      </c>
      <c r="C569" s="204"/>
      <c r="D569" s="328"/>
      <c r="E569" s="328" t="s">
        <v>21</v>
      </c>
      <c r="F569" s="199">
        <v>10</v>
      </c>
      <c r="G569" s="448"/>
      <c r="H569" s="423">
        <f t="shared" si="100"/>
        <v>0</v>
      </c>
      <c r="I569" s="420">
        <v>8</v>
      </c>
      <c r="J569" s="423">
        <f t="shared" si="101"/>
        <v>0</v>
      </c>
      <c r="K569" s="423">
        <f t="shared" si="102"/>
        <v>0</v>
      </c>
      <c r="L569" s="415">
        <f t="shared" si="103"/>
        <v>0</v>
      </c>
    </row>
    <row r="570" spans="1:12" ht="67.5">
      <c r="A570" s="202">
        <v>18</v>
      </c>
      <c r="B570" s="373" t="s">
        <v>542</v>
      </c>
      <c r="C570" s="204"/>
      <c r="D570" s="328"/>
      <c r="E570" s="328" t="s">
        <v>21</v>
      </c>
      <c r="F570" s="199">
        <v>60</v>
      </c>
      <c r="G570" s="448"/>
      <c r="H570" s="423">
        <f t="shared" si="100"/>
        <v>0</v>
      </c>
      <c r="I570" s="420">
        <v>8</v>
      </c>
      <c r="J570" s="423">
        <f t="shared" si="101"/>
        <v>0</v>
      </c>
      <c r="K570" s="423">
        <f t="shared" si="102"/>
        <v>0</v>
      </c>
      <c r="L570" s="415">
        <f t="shared" si="103"/>
        <v>0</v>
      </c>
    </row>
    <row r="571" spans="1:12" ht="67.5">
      <c r="A571" s="202">
        <v>19</v>
      </c>
      <c r="B571" s="271" t="s">
        <v>543</v>
      </c>
      <c r="C571" s="204"/>
      <c r="D571" s="328"/>
      <c r="E571" s="328" t="s">
        <v>21</v>
      </c>
      <c r="F571" s="199">
        <v>180</v>
      </c>
      <c r="G571" s="448"/>
      <c r="H571" s="423">
        <f t="shared" si="100"/>
        <v>0</v>
      </c>
      <c r="I571" s="420">
        <v>8</v>
      </c>
      <c r="J571" s="423">
        <f t="shared" si="101"/>
        <v>0</v>
      </c>
      <c r="K571" s="423">
        <f t="shared" si="102"/>
        <v>0</v>
      </c>
      <c r="L571" s="415">
        <f t="shared" si="103"/>
        <v>0</v>
      </c>
    </row>
    <row r="572" spans="1:12" ht="45">
      <c r="A572" s="202">
        <v>20</v>
      </c>
      <c r="B572" s="268" t="s">
        <v>544</v>
      </c>
      <c r="C572" s="204"/>
      <c r="D572" s="328"/>
      <c r="E572" s="328" t="s">
        <v>21</v>
      </c>
      <c r="F572" s="199">
        <v>160</v>
      </c>
      <c r="G572" s="448"/>
      <c r="H572" s="423">
        <f t="shared" si="100"/>
        <v>0</v>
      </c>
      <c r="I572" s="420">
        <v>8</v>
      </c>
      <c r="J572" s="423">
        <f t="shared" si="101"/>
        <v>0</v>
      </c>
      <c r="K572" s="423">
        <f t="shared" si="102"/>
        <v>0</v>
      </c>
      <c r="L572" s="415">
        <f t="shared" si="103"/>
        <v>0</v>
      </c>
    </row>
    <row r="573" spans="1:12" ht="56.25">
      <c r="A573" s="202">
        <v>21</v>
      </c>
      <c r="B573" s="373" t="s">
        <v>545</v>
      </c>
      <c r="C573" s="204"/>
      <c r="D573" s="328"/>
      <c r="E573" s="328" t="s">
        <v>125</v>
      </c>
      <c r="F573" s="199">
        <v>350</v>
      </c>
      <c r="G573" s="448"/>
      <c r="H573" s="423">
        <f t="shared" si="100"/>
        <v>0</v>
      </c>
      <c r="I573" s="420">
        <v>8</v>
      </c>
      <c r="J573" s="423">
        <f t="shared" si="101"/>
        <v>0</v>
      </c>
      <c r="K573" s="423">
        <f t="shared" si="102"/>
        <v>0</v>
      </c>
      <c r="L573" s="415">
        <f t="shared" si="103"/>
        <v>0</v>
      </c>
    </row>
    <row r="574" spans="1:12" ht="56.25">
      <c r="A574" s="202">
        <v>22</v>
      </c>
      <c r="B574" s="375" t="s">
        <v>546</v>
      </c>
      <c r="C574" s="204"/>
      <c r="D574" s="328"/>
      <c r="E574" s="328" t="s">
        <v>125</v>
      </c>
      <c r="F574" s="199">
        <v>90</v>
      </c>
      <c r="G574" s="448"/>
      <c r="H574" s="423">
        <f t="shared" si="100"/>
        <v>0</v>
      </c>
      <c r="I574" s="420">
        <v>8</v>
      </c>
      <c r="J574" s="423">
        <f t="shared" si="101"/>
        <v>0</v>
      </c>
      <c r="K574" s="423">
        <f t="shared" si="102"/>
        <v>0</v>
      </c>
      <c r="L574" s="415">
        <f t="shared" si="103"/>
        <v>0</v>
      </c>
    </row>
    <row r="575" spans="1:12" ht="78.75">
      <c r="A575" s="202">
        <v>23</v>
      </c>
      <c r="B575" s="373" t="s">
        <v>547</v>
      </c>
      <c r="C575" s="204"/>
      <c r="D575" s="328"/>
      <c r="E575" s="328" t="s">
        <v>125</v>
      </c>
      <c r="F575" s="199">
        <v>1600</v>
      </c>
      <c r="G575" s="448"/>
      <c r="H575" s="423">
        <f t="shared" si="100"/>
        <v>0</v>
      </c>
      <c r="I575" s="420">
        <v>23</v>
      </c>
      <c r="J575" s="423">
        <f t="shared" si="101"/>
        <v>0</v>
      </c>
      <c r="K575" s="423">
        <f>H575*1.23</f>
        <v>0</v>
      </c>
      <c r="L575" s="415">
        <f>G575*1.23</f>
        <v>0</v>
      </c>
    </row>
    <row r="576" spans="1:12" ht="67.5">
      <c r="A576" s="202">
        <v>24</v>
      </c>
      <c r="B576" s="271" t="s">
        <v>548</v>
      </c>
      <c r="C576" s="208"/>
      <c r="D576" s="328"/>
      <c r="E576" s="328" t="s">
        <v>21</v>
      </c>
      <c r="F576" s="199">
        <v>4</v>
      </c>
      <c r="G576" s="448"/>
      <c r="H576" s="423">
        <f t="shared" si="100"/>
        <v>0</v>
      </c>
      <c r="I576" s="420">
        <v>8</v>
      </c>
      <c r="J576" s="423">
        <f t="shared" si="101"/>
        <v>0</v>
      </c>
      <c r="K576" s="423">
        <f t="shared" si="102"/>
        <v>0</v>
      </c>
      <c r="L576" s="415">
        <f t="shared" si="103"/>
        <v>0</v>
      </c>
    </row>
    <row r="577" spans="1:12" ht="67.5">
      <c r="A577" s="202">
        <v>25</v>
      </c>
      <c r="B577" s="271" t="s">
        <v>549</v>
      </c>
      <c r="C577" s="208"/>
      <c r="D577" s="328"/>
      <c r="E577" s="328" t="s">
        <v>21</v>
      </c>
      <c r="F577" s="199">
        <v>20</v>
      </c>
      <c r="G577" s="448"/>
      <c r="H577" s="423">
        <f t="shared" si="100"/>
        <v>0</v>
      </c>
      <c r="I577" s="269">
        <v>5</v>
      </c>
      <c r="J577" s="423">
        <f t="shared" si="101"/>
        <v>0</v>
      </c>
      <c r="K577" s="423">
        <f t="shared" si="102"/>
        <v>0</v>
      </c>
      <c r="L577" s="415">
        <f>G577*1.05</f>
        <v>0</v>
      </c>
    </row>
    <row r="578" spans="1:12" ht="45">
      <c r="A578" s="202">
        <v>26</v>
      </c>
      <c r="B578" s="271" t="s">
        <v>550</v>
      </c>
      <c r="C578" s="204"/>
      <c r="D578" s="328"/>
      <c r="E578" s="328" t="s">
        <v>21</v>
      </c>
      <c r="F578" s="199">
        <v>5</v>
      </c>
      <c r="G578" s="448"/>
      <c r="H578" s="423">
        <f t="shared" si="100"/>
        <v>0</v>
      </c>
      <c r="I578" s="420">
        <v>23</v>
      </c>
      <c r="J578" s="423">
        <f t="shared" si="101"/>
        <v>0</v>
      </c>
      <c r="K578" s="423">
        <f t="shared" si="102"/>
        <v>0</v>
      </c>
      <c r="L578" s="415">
        <f>G578*1.23</f>
        <v>0</v>
      </c>
    </row>
    <row r="579" spans="1:12" ht="45">
      <c r="A579" s="202">
        <v>27</v>
      </c>
      <c r="B579" s="271" t="s">
        <v>551</v>
      </c>
      <c r="C579" s="204"/>
      <c r="D579" s="328"/>
      <c r="E579" s="328" t="s">
        <v>21</v>
      </c>
      <c r="F579" s="199">
        <v>10</v>
      </c>
      <c r="G579" s="448"/>
      <c r="H579" s="423">
        <f t="shared" si="100"/>
        <v>0</v>
      </c>
      <c r="I579" s="420">
        <v>23</v>
      </c>
      <c r="J579" s="423">
        <f t="shared" si="101"/>
        <v>0</v>
      </c>
      <c r="K579" s="423">
        <f t="shared" si="102"/>
        <v>0</v>
      </c>
      <c r="L579" s="415">
        <f t="shared" ref="L579:L580" si="104">G579*1.23</f>
        <v>0</v>
      </c>
    </row>
    <row r="580" spans="1:12" ht="57" thickBot="1">
      <c r="A580" s="202">
        <v>28</v>
      </c>
      <c r="B580" s="271" t="s">
        <v>552</v>
      </c>
      <c r="C580" s="204"/>
      <c r="D580" s="328"/>
      <c r="E580" s="328" t="s">
        <v>21</v>
      </c>
      <c r="F580" s="199">
        <v>280</v>
      </c>
      <c r="G580" s="448"/>
      <c r="H580" s="439">
        <f t="shared" si="100"/>
        <v>0</v>
      </c>
      <c r="I580" s="420">
        <v>23</v>
      </c>
      <c r="J580" s="439">
        <f t="shared" si="101"/>
        <v>0</v>
      </c>
      <c r="K580" s="439">
        <f t="shared" si="102"/>
        <v>0</v>
      </c>
      <c r="L580" s="415">
        <f t="shared" si="104"/>
        <v>0</v>
      </c>
    </row>
    <row r="581" spans="1:12" ht="15.75" thickBot="1">
      <c r="A581" s="238"/>
      <c r="B581" s="647" t="s">
        <v>10</v>
      </c>
      <c r="C581" s="648"/>
      <c r="D581" s="648"/>
      <c r="E581" s="648"/>
      <c r="F581" s="648"/>
      <c r="G581" s="649"/>
      <c r="H581" s="497">
        <f>SUM(H553:H580)</f>
        <v>0</v>
      </c>
      <c r="I581" s="523"/>
      <c r="J581" s="497">
        <f t="shared" si="101"/>
        <v>0</v>
      </c>
      <c r="K581" s="497">
        <f t="shared" si="102"/>
        <v>0</v>
      </c>
      <c r="L581" s="392"/>
    </row>
    <row r="582" spans="1:12">
      <c r="A582" s="241"/>
      <c r="B582" s="206"/>
      <c r="C582" s="206"/>
      <c r="D582" s="206"/>
      <c r="E582" s="206"/>
      <c r="F582" s="206"/>
      <c r="G582" s="450"/>
      <c r="H582" s="334"/>
      <c r="I582" s="203"/>
      <c r="J582" s="334"/>
      <c r="K582" s="334"/>
      <c r="L582" s="382"/>
    </row>
    <row r="583" spans="1:12">
      <c r="A583" s="197"/>
      <c r="B583" s="197" t="s">
        <v>684</v>
      </c>
      <c r="C583" s="224"/>
      <c r="D583" s="328"/>
      <c r="E583" s="204"/>
      <c r="F583" s="267"/>
      <c r="G583" s="462"/>
      <c r="H583" s="334"/>
      <c r="I583" s="203"/>
      <c r="J583" s="334"/>
      <c r="K583" s="334"/>
      <c r="L583" s="382"/>
    </row>
    <row r="584" spans="1:12" ht="15.75" thickBot="1">
      <c r="A584" s="272"/>
      <c r="B584" s="205"/>
      <c r="C584" s="229"/>
      <c r="D584" s="245"/>
      <c r="E584" s="229"/>
      <c r="F584" s="265"/>
      <c r="G584" s="479"/>
      <c r="H584" s="334"/>
      <c r="I584" s="203"/>
      <c r="J584" s="334"/>
      <c r="K584" s="334"/>
      <c r="L584" s="382"/>
    </row>
    <row r="585" spans="1:12" ht="45.75" thickBot="1">
      <c r="A585" s="53" t="s">
        <v>0</v>
      </c>
      <c r="B585" s="44" t="s">
        <v>189</v>
      </c>
      <c r="C585" s="10" t="s">
        <v>32</v>
      </c>
      <c r="D585" s="10" t="s">
        <v>3</v>
      </c>
      <c r="E585" s="10" t="s">
        <v>190</v>
      </c>
      <c r="F585" s="246" t="s">
        <v>33</v>
      </c>
      <c r="G585" s="459" t="s">
        <v>24</v>
      </c>
      <c r="H585" s="362" t="s">
        <v>7</v>
      </c>
      <c r="I585" s="362" t="s">
        <v>437</v>
      </c>
      <c r="J585" s="362" t="s">
        <v>438</v>
      </c>
      <c r="K585" s="362" t="s">
        <v>439</v>
      </c>
      <c r="L585" s="362" t="s">
        <v>440</v>
      </c>
    </row>
    <row r="586" spans="1:12" ht="137.25" customHeight="1">
      <c r="A586" s="18">
        <v>1</v>
      </c>
      <c r="B586" s="376" t="s">
        <v>563</v>
      </c>
      <c r="C586" s="18"/>
      <c r="D586" s="326"/>
      <c r="E586" s="326" t="s">
        <v>15</v>
      </c>
      <c r="F586" s="377">
        <v>4</v>
      </c>
      <c r="G586" s="444"/>
      <c r="H586" s="423">
        <f t="shared" si="100"/>
        <v>0</v>
      </c>
      <c r="I586" s="203">
        <v>8</v>
      </c>
      <c r="J586" s="423">
        <f t="shared" si="101"/>
        <v>0</v>
      </c>
      <c r="K586" s="423">
        <f t="shared" si="102"/>
        <v>0</v>
      </c>
      <c r="L586" s="415">
        <f t="shared" si="103"/>
        <v>0</v>
      </c>
    </row>
    <row r="587" spans="1:12" ht="148.5" customHeight="1">
      <c r="A587" s="18">
        <v>2</v>
      </c>
      <c r="B587" s="378" t="s">
        <v>564</v>
      </c>
      <c r="C587" s="188"/>
      <c r="D587" s="326"/>
      <c r="E587" s="185" t="s">
        <v>15</v>
      </c>
      <c r="F587" s="379">
        <v>4</v>
      </c>
      <c r="G587" s="441"/>
      <c r="H587" s="423">
        <f t="shared" si="100"/>
        <v>0</v>
      </c>
      <c r="I587" s="203">
        <v>8</v>
      </c>
      <c r="J587" s="423">
        <f t="shared" si="101"/>
        <v>0</v>
      </c>
      <c r="K587" s="423">
        <f t="shared" si="102"/>
        <v>0</v>
      </c>
      <c r="L587" s="415">
        <f t="shared" si="103"/>
        <v>0</v>
      </c>
    </row>
    <row r="588" spans="1:12" ht="78.75">
      <c r="A588" s="18">
        <v>3</v>
      </c>
      <c r="B588" s="378" t="s">
        <v>565</v>
      </c>
      <c r="C588" s="188"/>
      <c r="D588" s="326"/>
      <c r="E588" s="185" t="s">
        <v>15</v>
      </c>
      <c r="F588" s="379">
        <v>4</v>
      </c>
      <c r="G588" s="441"/>
      <c r="H588" s="423">
        <f t="shared" si="100"/>
        <v>0</v>
      </c>
      <c r="I588" s="203">
        <v>8</v>
      </c>
      <c r="J588" s="423">
        <f t="shared" si="101"/>
        <v>0</v>
      </c>
      <c r="K588" s="423">
        <f t="shared" si="102"/>
        <v>0</v>
      </c>
      <c r="L588" s="415">
        <f t="shared" si="103"/>
        <v>0</v>
      </c>
    </row>
    <row r="589" spans="1:12" ht="69" customHeight="1">
      <c r="A589" s="18">
        <v>4</v>
      </c>
      <c r="B589" s="222" t="s">
        <v>566</v>
      </c>
      <c r="C589" s="188"/>
      <c r="D589" s="185"/>
      <c r="E589" s="185" t="s">
        <v>15</v>
      </c>
      <c r="F589" s="379">
        <v>40</v>
      </c>
      <c r="G589" s="441"/>
      <c r="H589" s="423">
        <f t="shared" si="100"/>
        <v>0</v>
      </c>
      <c r="I589" s="203">
        <v>8</v>
      </c>
      <c r="J589" s="423">
        <f t="shared" si="101"/>
        <v>0</v>
      </c>
      <c r="K589" s="423">
        <f t="shared" si="102"/>
        <v>0</v>
      </c>
      <c r="L589" s="415">
        <f t="shared" si="103"/>
        <v>0</v>
      </c>
    </row>
    <row r="590" spans="1:12" ht="112.5">
      <c r="A590" s="18">
        <v>5</v>
      </c>
      <c r="B590" s="222" t="s">
        <v>567</v>
      </c>
      <c r="C590" s="188"/>
      <c r="D590" s="185"/>
      <c r="E590" s="185" t="s">
        <v>15</v>
      </c>
      <c r="F590" s="379">
        <v>2</v>
      </c>
      <c r="G590" s="441"/>
      <c r="H590" s="423">
        <f t="shared" si="100"/>
        <v>0</v>
      </c>
      <c r="I590" s="203">
        <v>8</v>
      </c>
      <c r="J590" s="423">
        <f t="shared" si="101"/>
        <v>0</v>
      </c>
      <c r="K590" s="423">
        <f t="shared" si="102"/>
        <v>0</v>
      </c>
      <c r="L590" s="415">
        <f t="shared" si="103"/>
        <v>0</v>
      </c>
    </row>
    <row r="591" spans="1:12" ht="90">
      <c r="A591" s="188">
        <v>6</v>
      </c>
      <c r="B591" s="378" t="s">
        <v>568</v>
      </c>
      <c r="C591" s="188"/>
      <c r="D591" s="185"/>
      <c r="E591" s="185" t="s">
        <v>15</v>
      </c>
      <c r="F591" s="379">
        <v>6</v>
      </c>
      <c r="G591" s="441"/>
      <c r="H591" s="423">
        <f t="shared" si="100"/>
        <v>0</v>
      </c>
      <c r="I591" s="203">
        <v>8</v>
      </c>
      <c r="J591" s="423">
        <f t="shared" si="101"/>
        <v>0</v>
      </c>
      <c r="K591" s="423">
        <f t="shared" si="102"/>
        <v>0</v>
      </c>
      <c r="L591" s="415">
        <f t="shared" si="103"/>
        <v>0</v>
      </c>
    </row>
    <row r="592" spans="1:12" ht="45">
      <c r="A592" s="18">
        <v>7</v>
      </c>
      <c r="B592" s="212" t="s">
        <v>569</v>
      </c>
      <c r="C592" s="188"/>
      <c r="D592" s="184"/>
      <c r="E592" s="185" t="s">
        <v>15</v>
      </c>
      <c r="F592" s="379">
        <v>40</v>
      </c>
      <c r="G592" s="441"/>
      <c r="H592" s="423">
        <f t="shared" si="100"/>
        <v>0</v>
      </c>
      <c r="I592" s="203">
        <v>8</v>
      </c>
      <c r="J592" s="423">
        <f t="shared" si="101"/>
        <v>0</v>
      </c>
      <c r="K592" s="423">
        <f t="shared" si="102"/>
        <v>0</v>
      </c>
      <c r="L592" s="415">
        <f t="shared" si="103"/>
        <v>0</v>
      </c>
    </row>
    <row r="593" spans="1:12" ht="78.75">
      <c r="A593" s="188">
        <v>8</v>
      </c>
      <c r="B593" s="337" t="s">
        <v>570</v>
      </c>
      <c r="C593" s="273"/>
      <c r="D593" s="84"/>
      <c r="E593" s="326" t="s">
        <v>15</v>
      </c>
      <c r="F593" s="66">
        <v>2</v>
      </c>
      <c r="G593" s="441"/>
      <c r="H593" s="423">
        <f t="shared" si="100"/>
        <v>0</v>
      </c>
      <c r="I593" s="203">
        <v>8</v>
      </c>
      <c r="J593" s="423">
        <f t="shared" si="101"/>
        <v>0</v>
      </c>
      <c r="K593" s="423">
        <f t="shared" si="102"/>
        <v>0</v>
      </c>
      <c r="L593" s="415">
        <f t="shared" si="103"/>
        <v>0</v>
      </c>
    </row>
    <row r="594" spans="1:12" ht="56.25">
      <c r="A594" s="18">
        <v>9</v>
      </c>
      <c r="B594" s="222" t="s">
        <v>571</v>
      </c>
      <c r="C594" s="188"/>
      <c r="D594" s="185"/>
      <c r="E594" s="185" t="s">
        <v>15</v>
      </c>
      <c r="F594" s="184">
        <v>2</v>
      </c>
      <c r="G594" s="441"/>
      <c r="H594" s="423">
        <f t="shared" si="100"/>
        <v>0</v>
      </c>
      <c r="I594" s="203">
        <v>8</v>
      </c>
      <c r="J594" s="423">
        <f t="shared" si="101"/>
        <v>0</v>
      </c>
      <c r="K594" s="423">
        <f t="shared" si="102"/>
        <v>0</v>
      </c>
      <c r="L594" s="415">
        <f t="shared" si="103"/>
        <v>0</v>
      </c>
    </row>
    <row r="595" spans="1:12" ht="57" thickBot="1">
      <c r="A595" s="188">
        <v>10</v>
      </c>
      <c r="B595" s="222" t="s">
        <v>572</v>
      </c>
      <c r="C595" s="18"/>
      <c r="D595" s="18"/>
      <c r="E595" s="326" t="s">
        <v>15</v>
      </c>
      <c r="F595" s="56">
        <v>50</v>
      </c>
      <c r="G595" s="441"/>
      <c r="H595" s="439">
        <f t="shared" si="100"/>
        <v>0</v>
      </c>
      <c r="I595" s="203">
        <v>8</v>
      </c>
      <c r="J595" s="439">
        <f t="shared" si="101"/>
        <v>0</v>
      </c>
      <c r="K595" s="439">
        <f t="shared" si="102"/>
        <v>0</v>
      </c>
      <c r="L595" s="415">
        <f t="shared" si="103"/>
        <v>0</v>
      </c>
    </row>
    <row r="596" spans="1:12" ht="15.75" thickBot="1">
      <c r="A596" s="18"/>
      <c r="B596" s="647" t="s">
        <v>10</v>
      </c>
      <c r="C596" s="648"/>
      <c r="D596" s="648"/>
      <c r="E596" s="648"/>
      <c r="F596" s="648"/>
      <c r="G596" s="649"/>
      <c r="H596" s="497">
        <f>SUM(H586:H595)</f>
        <v>0</v>
      </c>
      <c r="I596" s="524"/>
      <c r="J596" s="497">
        <f>SUM(J586:J595)</f>
        <v>0</v>
      </c>
      <c r="K596" s="497">
        <f>SUM(K586:K595)</f>
        <v>0</v>
      </c>
      <c r="L596" s="392"/>
    </row>
    <row r="597" spans="1:12" ht="33.75" customHeight="1">
      <c r="A597" s="208"/>
      <c r="B597" s="689" t="s">
        <v>573</v>
      </c>
      <c r="C597" s="690"/>
      <c r="D597" s="690"/>
      <c r="E597" s="690"/>
      <c r="F597" s="690"/>
      <c r="G597" s="690"/>
      <c r="H597" s="690"/>
      <c r="I597" s="690"/>
      <c r="J597" s="690"/>
      <c r="K597" s="690"/>
      <c r="L597" s="691"/>
    </row>
    <row r="598" spans="1:12">
      <c r="A598" s="241"/>
      <c r="B598" s="206"/>
      <c r="C598" s="206"/>
      <c r="D598" s="206"/>
      <c r="E598" s="206"/>
      <c r="F598" s="206"/>
      <c r="G598" s="450"/>
      <c r="H598" s="334"/>
      <c r="I598" s="203"/>
      <c r="J598" s="334"/>
      <c r="K598" s="334"/>
      <c r="L598" s="382"/>
    </row>
    <row r="599" spans="1:12">
      <c r="A599" s="380"/>
      <c r="B599" s="380" t="s">
        <v>685</v>
      </c>
      <c r="C599" s="204"/>
      <c r="D599" s="244"/>
      <c r="E599" s="204"/>
      <c r="F599" s="199"/>
      <c r="G599" s="448"/>
      <c r="H599" s="334"/>
      <c r="I599" s="203"/>
      <c r="J599" s="334"/>
      <c r="K599" s="334"/>
      <c r="L599" s="382"/>
    </row>
    <row r="600" spans="1:12" ht="15.75" thickBot="1">
      <c r="A600" s="262"/>
      <c r="B600" s="193"/>
      <c r="C600" s="229"/>
      <c r="D600" s="193"/>
      <c r="E600" s="229"/>
      <c r="F600" s="200"/>
      <c r="G600" s="457"/>
      <c r="H600" s="334"/>
      <c r="I600" s="203"/>
      <c r="J600" s="334"/>
      <c r="K600" s="334"/>
      <c r="L600" s="382"/>
    </row>
    <row r="601" spans="1:12" ht="45.75" thickBot="1">
      <c r="A601" s="53" t="s">
        <v>0</v>
      </c>
      <c r="B601" s="10" t="s">
        <v>1</v>
      </c>
      <c r="C601" s="10" t="s">
        <v>32</v>
      </c>
      <c r="D601" s="10" t="s">
        <v>3</v>
      </c>
      <c r="E601" s="10" t="s">
        <v>4</v>
      </c>
      <c r="F601" s="255" t="s">
        <v>5</v>
      </c>
      <c r="G601" s="443" t="s">
        <v>24</v>
      </c>
      <c r="H601" s="362" t="s">
        <v>7</v>
      </c>
      <c r="I601" s="362" t="s">
        <v>437</v>
      </c>
      <c r="J601" s="362" t="s">
        <v>438</v>
      </c>
      <c r="K601" s="362" t="s">
        <v>439</v>
      </c>
      <c r="L601" s="362" t="s">
        <v>440</v>
      </c>
    </row>
    <row r="602" spans="1:12" ht="103.5" customHeight="1">
      <c r="A602" s="275">
        <v>1</v>
      </c>
      <c r="B602" s="247" t="s">
        <v>574</v>
      </c>
      <c r="C602" s="134"/>
      <c r="D602" s="18"/>
      <c r="E602" s="326" t="s">
        <v>9</v>
      </c>
      <c r="F602" s="56">
        <v>5</v>
      </c>
      <c r="G602" s="444"/>
      <c r="H602" s="423">
        <f t="shared" ref="H602:H615" si="105">G602*F602</f>
        <v>0</v>
      </c>
      <c r="I602" s="203">
        <v>8</v>
      </c>
      <c r="J602" s="423">
        <f t="shared" ref="J602:J616" si="106">K602-H602</f>
        <v>0</v>
      </c>
      <c r="K602" s="423">
        <f t="shared" ref="K602:K616" si="107">H602*1.08</f>
        <v>0</v>
      </c>
      <c r="L602" s="415">
        <f t="shared" ref="L602:L615" si="108">G602*1.08</f>
        <v>0</v>
      </c>
    </row>
    <row r="603" spans="1:12" ht="57" thickBot="1">
      <c r="A603" s="235">
        <v>2</v>
      </c>
      <c r="B603" s="221" t="s">
        <v>575</v>
      </c>
      <c r="C603" s="201"/>
      <c r="D603" s="188"/>
      <c r="E603" s="185" t="s">
        <v>9</v>
      </c>
      <c r="F603" s="184">
        <v>10</v>
      </c>
      <c r="G603" s="441"/>
      <c r="H603" s="439">
        <f t="shared" si="105"/>
        <v>0</v>
      </c>
      <c r="I603" s="203">
        <v>8</v>
      </c>
      <c r="J603" s="439">
        <f t="shared" si="106"/>
        <v>0</v>
      </c>
      <c r="K603" s="439">
        <f t="shared" si="107"/>
        <v>0</v>
      </c>
      <c r="L603" s="415">
        <f t="shared" si="108"/>
        <v>0</v>
      </c>
    </row>
    <row r="604" spans="1:12" ht="15.75" thickBot="1">
      <c r="A604" s="185"/>
      <c r="B604" s="647" t="s">
        <v>10</v>
      </c>
      <c r="C604" s="648"/>
      <c r="D604" s="648"/>
      <c r="E604" s="648"/>
      <c r="F604" s="648"/>
      <c r="G604" s="649"/>
      <c r="H604" s="497">
        <f>SUM(H602:H603)</f>
        <v>0</v>
      </c>
      <c r="I604" s="524"/>
      <c r="J604" s="497">
        <f>SUM(J602:J603)</f>
        <v>0</v>
      </c>
      <c r="K604" s="497">
        <f>SUM(K602:K603)</f>
        <v>0</v>
      </c>
      <c r="L604" s="392"/>
    </row>
    <row r="605" spans="1:12">
      <c r="A605" s="241"/>
      <c r="B605" s="206"/>
      <c r="C605" s="206"/>
      <c r="D605" s="206"/>
      <c r="E605" s="206"/>
      <c r="F605" s="206"/>
      <c r="G605" s="450"/>
      <c r="H605" s="334"/>
      <c r="I605" s="203"/>
      <c r="J605" s="334"/>
      <c r="K605" s="334"/>
      <c r="L605" s="382"/>
    </row>
    <row r="606" spans="1:12">
      <c r="A606" s="197"/>
      <c r="B606" s="197" t="s">
        <v>686</v>
      </c>
      <c r="C606" s="209"/>
      <c r="D606" s="328"/>
      <c r="E606" s="204"/>
      <c r="F606" s="267"/>
      <c r="G606" s="462"/>
      <c r="H606" s="334"/>
      <c r="I606" s="203"/>
      <c r="J606" s="334"/>
      <c r="K606" s="334"/>
      <c r="L606" s="382"/>
    </row>
    <row r="607" spans="1:12" ht="15.75" thickBot="1">
      <c r="A607" s="131"/>
      <c r="B607" s="276"/>
      <c r="C607" s="204"/>
      <c r="D607" s="328"/>
      <c r="E607" s="204"/>
      <c r="F607" s="267"/>
      <c r="G607" s="462"/>
      <c r="H607" s="334"/>
      <c r="I607" s="203"/>
      <c r="J607" s="334"/>
      <c r="K607" s="334"/>
      <c r="L607" s="382"/>
    </row>
    <row r="608" spans="1:12" ht="45.75" thickBot="1">
      <c r="A608" s="83" t="s">
        <v>0</v>
      </c>
      <c r="B608" s="83" t="s">
        <v>1</v>
      </c>
      <c r="C608" s="62" t="s">
        <v>32</v>
      </c>
      <c r="D608" s="10" t="s">
        <v>3</v>
      </c>
      <c r="E608" s="10" t="s">
        <v>4</v>
      </c>
      <c r="F608" s="246" t="s">
        <v>33</v>
      </c>
      <c r="G608" s="443" t="s">
        <v>24</v>
      </c>
      <c r="H608" s="362" t="s">
        <v>7</v>
      </c>
      <c r="I608" s="362" t="s">
        <v>437</v>
      </c>
      <c r="J608" s="362" t="s">
        <v>438</v>
      </c>
      <c r="K608" s="362" t="s">
        <v>439</v>
      </c>
      <c r="L608" s="362" t="s">
        <v>440</v>
      </c>
    </row>
    <row r="609" spans="1:12" ht="45">
      <c r="A609" s="185">
        <v>1</v>
      </c>
      <c r="B609" s="277" t="s">
        <v>576</v>
      </c>
      <c r="C609" s="198"/>
      <c r="D609" s="199"/>
      <c r="E609" s="328" t="s">
        <v>15</v>
      </c>
      <c r="F609" s="199">
        <v>20</v>
      </c>
      <c r="G609" s="448"/>
      <c r="H609" s="423">
        <f t="shared" si="105"/>
        <v>0</v>
      </c>
      <c r="I609" s="203">
        <v>8</v>
      </c>
      <c r="J609" s="423">
        <f t="shared" si="106"/>
        <v>0</v>
      </c>
      <c r="K609" s="423">
        <f t="shared" si="107"/>
        <v>0</v>
      </c>
      <c r="L609" s="415">
        <f t="shared" si="108"/>
        <v>0</v>
      </c>
    </row>
    <row r="610" spans="1:12" ht="45">
      <c r="A610" s="185">
        <v>2</v>
      </c>
      <c r="B610" s="277" t="s">
        <v>577</v>
      </c>
      <c r="C610" s="198"/>
      <c r="D610" s="199"/>
      <c r="E610" s="328" t="s">
        <v>15</v>
      </c>
      <c r="F610" s="199">
        <v>20</v>
      </c>
      <c r="G610" s="448"/>
      <c r="H610" s="423">
        <f t="shared" si="105"/>
        <v>0</v>
      </c>
      <c r="I610" s="203">
        <v>8</v>
      </c>
      <c r="J610" s="423">
        <f t="shared" si="106"/>
        <v>0</v>
      </c>
      <c r="K610" s="423">
        <f t="shared" si="107"/>
        <v>0</v>
      </c>
      <c r="L610" s="415">
        <f t="shared" si="108"/>
        <v>0</v>
      </c>
    </row>
    <row r="611" spans="1:12" ht="67.5">
      <c r="A611" s="185">
        <v>3</v>
      </c>
      <c r="B611" s="277" t="s">
        <v>578</v>
      </c>
      <c r="C611" s="198"/>
      <c r="D611" s="199"/>
      <c r="E611" s="328" t="s">
        <v>15</v>
      </c>
      <c r="F611" s="199">
        <v>20</v>
      </c>
      <c r="G611" s="448"/>
      <c r="H611" s="423">
        <f t="shared" si="105"/>
        <v>0</v>
      </c>
      <c r="I611" s="203">
        <v>8</v>
      </c>
      <c r="J611" s="423">
        <f t="shared" si="106"/>
        <v>0</v>
      </c>
      <c r="K611" s="423">
        <f t="shared" si="107"/>
        <v>0</v>
      </c>
      <c r="L611" s="415">
        <f t="shared" si="108"/>
        <v>0</v>
      </c>
    </row>
    <row r="612" spans="1:12" ht="85.5" customHeight="1">
      <c r="A612" s="185">
        <v>4</v>
      </c>
      <c r="B612" s="277" t="s">
        <v>579</v>
      </c>
      <c r="C612" s="198"/>
      <c r="D612" s="199"/>
      <c r="E612" s="328" t="s">
        <v>15</v>
      </c>
      <c r="F612" s="199">
        <v>60</v>
      </c>
      <c r="G612" s="448"/>
      <c r="H612" s="423">
        <f t="shared" si="105"/>
        <v>0</v>
      </c>
      <c r="I612" s="203">
        <v>8</v>
      </c>
      <c r="J612" s="423">
        <f t="shared" si="106"/>
        <v>0</v>
      </c>
      <c r="K612" s="423">
        <f t="shared" si="107"/>
        <v>0</v>
      </c>
      <c r="L612" s="415">
        <f t="shared" si="108"/>
        <v>0</v>
      </c>
    </row>
    <row r="613" spans="1:12" ht="104.25" customHeight="1">
      <c r="A613" s="185">
        <v>5</v>
      </c>
      <c r="B613" s="381" t="s">
        <v>580</v>
      </c>
      <c r="C613" s="278"/>
      <c r="D613" s="279"/>
      <c r="E613" s="280" t="s">
        <v>15</v>
      </c>
      <c r="F613" s="279">
        <v>16</v>
      </c>
      <c r="G613" s="480"/>
      <c r="H613" s="415">
        <f t="shared" si="105"/>
        <v>0</v>
      </c>
      <c r="I613" s="282">
        <v>8</v>
      </c>
      <c r="J613" s="415">
        <f t="shared" si="106"/>
        <v>0</v>
      </c>
      <c r="K613" s="415">
        <f t="shared" si="107"/>
        <v>0</v>
      </c>
      <c r="L613" s="415">
        <f t="shared" si="108"/>
        <v>0</v>
      </c>
    </row>
    <row r="614" spans="1:12" ht="45">
      <c r="A614" s="283">
        <v>6</v>
      </c>
      <c r="B614" s="284" t="s">
        <v>581</v>
      </c>
      <c r="C614" s="278"/>
      <c r="D614" s="279"/>
      <c r="E614" s="280" t="s">
        <v>15</v>
      </c>
      <c r="F614" s="279">
        <v>600</v>
      </c>
      <c r="G614" s="480"/>
      <c r="H614" s="415">
        <f t="shared" si="105"/>
        <v>0</v>
      </c>
      <c r="I614" s="282">
        <v>8</v>
      </c>
      <c r="J614" s="415">
        <f t="shared" si="106"/>
        <v>0</v>
      </c>
      <c r="K614" s="415">
        <f t="shared" si="107"/>
        <v>0</v>
      </c>
      <c r="L614" s="415">
        <f t="shared" si="108"/>
        <v>0</v>
      </c>
    </row>
    <row r="615" spans="1:12" ht="39" customHeight="1" thickBot="1">
      <c r="A615" s="213">
        <v>7</v>
      </c>
      <c r="B615" s="285" t="s">
        <v>582</v>
      </c>
      <c r="C615" s="286" t="s">
        <v>583</v>
      </c>
      <c r="D615" s="283" t="s">
        <v>584</v>
      </c>
      <c r="E615" s="280" t="s">
        <v>9</v>
      </c>
      <c r="F615" s="280">
        <v>130</v>
      </c>
      <c r="G615" s="481"/>
      <c r="H615" s="535">
        <f t="shared" si="105"/>
        <v>0</v>
      </c>
      <c r="I615" s="282">
        <v>8</v>
      </c>
      <c r="J615" s="535">
        <f t="shared" si="106"/>
        <v>0</v>
      </c>
      <c r="K615" s="535">
        <f t="shared" si="107"/>
        <v>0</v>
      </c>
      <c r="L615" s="415">
        <f t="shared" si="108"/>
        <v>0</v>
      </c>
    </row>
    <row r="616" spans="1:12" ht="15.75" thickBot="1">
      <c r="A616" s="118"/>
      <c r="B616" s="647" t="s">
        <v>10</v>
      </c>
      <c r="C616" s="648"/>
      <c r="D616" s="648"/>
      <c r="E616" s="648"/>
      <c r="F616" s="648"/>
      <c r="G616" s="649"/>
      <c r="H616" s="497">
        <f>SUM(H609:H615)</f>
        <v>0</v>
      </c>
      <c r="I616" s="525"/>
      <c r="J616" s="497">
        <f t="shared" si="106"/>
        <v>0</v>
      </c>
      <c r="K616" s="497">
        <f t="shared" si="107"/>
        <v>0</v>
      </c>
      <c r="L616" s="392"/>
    </row>
    <row r="617" spans="1:12" ht="18" customHeight="1">
      <c r="A617" s="283"/>
      <c r="B617" s="701" t="s">
        <v>585</v>
      </c>
      <c r="C617" s="702"/>
      <c r="D617" s="702"/>
      <c r="E617" s="702"/>
      <c r="F617" s="702"/>
      <c r="G617" s="702"/>
      <c r="H617" s="702"/>
      <c r="I617" s="702"/>
      <c r="J617" s="702"/>
      <c r="K617" s="702"/>
      <c r="L617" s="703"/>
    </row>
    <row r="618" spans="1:12" ht="22.5" customHeight="1">
      <c r="A618" s="283"/>
      <c r="B618" s="698" t="s">
        <v>586</v>
      </c>
      <c r="C618" s="699"/>
      <c r="D618" s="699"/>
      <c r="E618" s="699"/>
      <c r="F618" s="699"/>
      <c r="G618" s="699"/>
      <c r="H618" s="699"/>
      <c r="I618" s="699"/>
      <c r="J618" s="699"/>
      <c r="K618" s="699"/>
      <c r="L618" s="700"/>
    </row>
    <row r="619" spans="1:12">
      <c r="A619" s="384"/>
      <c r="B619" s="385"/>
      <c r="C619" s="385"/>
      <c r="D619" s="385"/>
      <c r="E619" s="385"/>
      <c r="F619" s="385"/>
      <c r="G619" s="482"/>
      <c r="H619" s="382"/>
      <c r="I619" s="282"/>
      <c r="J619" s="382"/>
      <c r="K619" s="382"/>
      <c r="L619" s="382"/>
    </row>
    <row r="620" spans="1:12">
      <c r="A620" s="384"/>
      <c r="B620" s="385"/>
      <c r="C620" s="385"/>
      <c r="D620" s="385"/>
      <c r="E620" s="385"/>
      <c r="F620" s="385"/>
      <c r="G620" s="482"/>
      <c r="H620" s="382"/>
      <c r="I620" s="282"/>
      <c r="J620" s="382"/>
      <c r="K620" s="382"/>
      <c r="L620" s="382"/>
    </row>
    <row r="621" spans="1:12">
      <c r="A621" s="213"/>
      <c r="B621" s="386" t="s">
        <v>687</v>
      </c>
      <c r="C621" s="24"/>
      <c r="D621" s="213"/>
      <c r="E621" s="24"/>
      <c r="F621" s="66"/>
      <c r="G621" s="445"/>
      <c r="H621" s="382"/>
      <c r="I621" s="282"/>
      <c r="J621" s="382"/>
      <c r="K621" s="382"/>
      <c r="L621" s="382"/>
    </row>
    <row r="622" spans="1:12" ht="15.75" thickBot="1">
      <c r="A622" s="287"/>
      <c r="B622" s="287"/>
      <c r="C622" s="287"/>
      <c r="D622" s="280"/>
      <c r="E622" s="287"/>
      <c r="F622" s="279"/>
      <c r="G622" s="480"/>
      <c r="H622" s="382"/>
      <c r="I622" s="282"/>
      <c r="J622" s="382"/>
      <c r="K622" s="382"/>
      <c r="L622" s="382"/>
    </row>
    <row r="623" spans="1:12" ht="45.75" thickBot="1">
      <c r="A623" s="53" t="s">
        <v>0</v>
      </c>
      <c r="B623" s="10" t="s">
        <v>1</v>
      </c>
      <c r="C623" s="10" t="s">
        <v>32</v>
      </c>
      <c r="D623" s="10" t="s">
        <v>3</v>
      </c>
      <c r="E623" s="10" t="s">
        <v>4</v>
      </c>
      <c r="F623" s="263" t="s">
        <v>5</v>
      </c>
      <c r="G623" s="483" t="s">
        <v>24</v>
      </c>
      <c r="H623" s="362" t="s">
        <v>7</v>
      </c>
      <c r="I623" s="362" t="s">
        <v>437</v>
      </c>
      <c r="J623" s="362" t="s">
        <v>438</v>
      </c>
      <c r="K623" s="362" t="s">
        <v>439</v>
      </c>
      <c r="L623" s="362" t="s">
        <v>440</v>
      </c>
    </row>
    <row r="624" spans="1:12" ht="22.5">
      <c r="A624" s="326">
        <v>1</v>
      </c>
      <c r="B624" s="61" t="s">
        <v>587</v>
      </c>
      <c r="C624" s="326"/>
      <c r="D624" s="326"/>
      <c r="E624" s="326" t="s">
        <v>19</v>
      </c>
      <c r="F624" s="184">
        <v>10</v>
      </c>
      <c r="G624" s="441"/>
      <c r="H624" s="334">
        <f t="shared" ref="H624:H626" si="109">G624*F624</f>
        <v>0</v>
      </c>
      <c r="I624" s="203">
        <v>8</v>
      </c>
      <c r="J624" s="334">
        <f t="shared" ref="J624:J626" si="110">K624-H624</f>
        <v>0</v>
      </c>
      <c r="K624" s="334">
        <f t="shared" ref="K624:K626" si="111">H624*1.08</f>
        <v>0</v>
      </c>
      <c r="L624" s="382">
        <f t="shared" ref="L624:L626" si="112">G624*1.08</f>
        <v>0</v>
      </c>
    </row>
    <row r="625" spans="1:17" ht="22.5">
      <c r="A625" s="326">
        <v>2</v>
      </c>
      <c r="B625" s="61" t="s">
        <v>588</v>
      </c>
      <c r="C625" s="326"/>
      <c r="D625" s="326"/>
      <c r="E625" s="326" t="s">
        <v>19</v>
      </c>
      <c r="F625" s="184">
        <v>1</v>
      </c>
      <c r="G625" s="441"/>
      <c r="H625" s="334">
        <f t="shared" si="109"/>
        <v>0</v>
      </c>
      <c r="I625" s="203">
        <v>8</v>
      </c>
      <c r="J625" s="334">
        <f t="shared" si="110"/>
        <v>0</v>
      </c>
      <c r="K625" s="334">
        <f t="shared" si="111"/>
        <v>0</v>
      </c>
      <c r="L625" s="382">
        <f t="shared" si="112"/>
        <v>0</v>
      </c>
    </row>
    <row r="626" spans="1:17" ht="23.25" thickBot="1">
      <c r="A626" s="326">
        <v>3</v>
      </c>
      <c r="B626" s="61" t="s">
        <v>589</v>
      </c>
      <c r="C626" s="326"/>
      <c r="D626" s="326"/>
      <c r="E626" s="326" t="s">
        <v>19</v>
      </c>
      <c r="F626" s="184">
        <v>10</v>
      </c>
      <c r="G626" s="441"/>
      <c r="H626" s="383">
        <f t="shared" si="109"/>
        <v>0</v>
      </c>
      <c r="I626" s="203">
        <v>8</v>
      </c>
      <c r="J626" s="383">
        <f t="shared" si="110"/>
        <v>0</v>
      </c>
      <c r="K626" s="383">
        <f t="shared" si="111"/>
        <v>0</v>
      </c>
      <c r="L626" s="382">
        <f t="shared" si="112"/>
        <v>0</v>
      </c>
    </row>
    <row r="627" spans="1:17" ht="15.75" thickBot="1">
      <c r="A627" s="185"/>
      <c r="B627" s="647" t="s">
        <v>10</v>
      </c>
      <c r="C627" s="648"/>
      <c r="D627" s="648"/>
      <c r="E627" s="648"/>
      <c r="F627" s="648"/>
      <c r="G627" s="649"/>
      <c r="H627" s="497">
        <f>SUM(H624:H626)</f>
        <v>0</v>
      </c>
      <c r="I627" s="525"/>
      <c r="J627" s="497">
        <f>SUM(J624:J626)</f>
        <v>0</v>
      </c>
      <c r="K627" s="497">
        <f>SUM(K624:K626)</f>
        <v>0</v>
      </c>
      <c r="L627" s="392"/>
    </row>
    <row r="628" spans="1:17">
      <c r="A628" s="204"/>
      <c r="B628" s="721" t="s">
        <v>590</v>
      </c>
      <c r="C628" s="722"/>
      <c r="D628" s="722"/>
      <c r="E628" s="722"/>
      <c r="F628" s="722"/>
      <c r="G628" s="722"/>
      <c r="H628" s="722"/>
      <c r="I628" s="722"/>
      <c r="J628" s="722"/>
      <c r="K628" s="722"/>
      <c r="L628" s="723"/>
    </row>
    <row r="630" spans="1:17" s="35" customFormat="1">
      <c r="A630" s="204"/>
      <c r="B630" s="204"/>
      <c r="C630" s="204"/>
      <c r="D630" s="328"/>
      <c r="E630" s="204"/>
      <c r="F630" s="328"/>
      <c r="G630" s="448"/>
      <c r="H630" s="204"/>
      <c r="I630" s="198"/>
      <c r="J630" s="324"/>
      <c r="K630" s="324"/>
      <c r="L630" s="287"/>
      <c r="M630" s="1"/>
      <c r="N630" s="1"/>
      <c r="O630" s="1"/>
      <c r="P630" s="1"/>
      <c r="Q630" s="1"/>
    </row>
    <row r="631" spans="1:17" s="35" customFormat="1">
      <c r="A631" s="244"/>
      <c r="B631" s="666" t="s">
        <v>688</v>
      </c>
      <c r="C631" s="655"/>
      <c r="D631" s="656"/>
      <c r="E631" s="204"/>
      <c r="F631" s="199"/>
      <c r="G631" s="448"/>
      <c r="H631" s="334"/>
      <c r="I631" s="49"/>
      <c r="J631" s="334"/>
      <c r="K631" s="334"/>
      <c r="L631" s="382"/>
      <c r="M631" s="1"/>
      <c r="N631" s="1"/>
      <c r="O631" s="1"/>
      <c r="P631" s="1"/>
      <c r="Q631" s="1"/>
    </row>
    <row r="632" spans="1:17" s="35" customFormat="1" ht="15.75" thickBot="1">
      <c r="A632" s="245"/>
      <c r="B632" s="262"/>
      <c r="C632" s="262"/>
      <c r="D632" s="245"/>
      <c r="E632" s="229"/>
      <c r="F632" s="200"/>
      <c r="G632" s="457"/>
      <c r="H632" s="334"/>
      <c r="I632" s="49"/>
      <c r="J632" s="334"/>
      <c r="K632" s="334"/>
      <c r="L632" s="382"/>
      <c r="M632" s="1"/>
      <c r="N632" s="1"/>
      <c r="O632" s="1"/>
      <c r="P632" s="1"/>
      <c r="Q632" s="1"/>
    </row>
    <row r="633" spans="1:17" s="35" customFormat="1" ht="45.75" thickBot="1">
      <c r="A633" s="155" t="s">
        <v>0</v>
      </c>
      <c r="B633" s="83" t="s">
        <v>1</v>
      </c>
      <c r="C633" s="83" t="s">
        <v>32</v>
      </c>
      <c r="D633" s="62" t="s">
        <v>3</v>
      </c>
      <c r="E633" s="44" t="s">
        <v>4</v>
      </c>
      <c r="F633" s="323" t="s">
        <v>5</v>
      </c>
      <c r="G633" s="452" t="s">
        <v>24</v>
      </c>
      <c r="H633" s="387" t="s">
        <v>7</v>
      </c>
      <c r="I633" s="362" t="s">
        <v>437</v>
      </c>
      <c r="J633" s="362" t="s">
        <v>438</v>
      </c>
      <c r="K633" s="362" t="s">
        <v>439</v>
      </c>
      <c r="L633" s="362" t="s">
        <v>440</v>
      </c>
      <c r="M633" s="1"/>
      <c r="N633" s="1"/>
      <c r="O633" s="1"/>
      <c r="P633" s="1"/>
      <c r="Q633" s="1"/>
    </row>
    <row r="634" spans="1:17" s="35" customFormat="1" ht="23.25" thickBot="1">
      <c r="A634" s="326">
        <v>1</v>
      </c>
      <c r="B634" s="390" t="s">
        <v>646</v>
      </c>
      <c r="C634" s="326"/>
      <c r="D634" s="326"/>
      <c r="E634" s="326" t="s">
        <v>19</v>
      </c>
      <c r="F634" s="56">
        <v>20</v>
      </c>
      <c r="G634" s="444"/>
      <c r="H634" s="336">
        <f t="shared" ref="H634" si="113">G634*F634</f>
        <v>0</v>
      </c>
      <c r="I634" s="184">
        <v>8</v>
      </c>
      <c r="J634" s="336">
        <f t="shared" ref="J634" si="114">K634-H634</f>
        <v>0</v>
      </c>
      <c r="K634" s="336">
        <f t="shared" ref="K634" si="115">H634*1.08</f>
        <v>0</v>
      </c>
      <c r="L634" s="382">
        <f t="shared" ref="L634" si="116">G634*1.08</f>
        <v>0</v>
      </c>
      <c r="M634" s="1"/>
      <c r="N634" s="1"/>
      <c r="O634" s="1"/>
      <c r="P634" s="1"/>
      <c r="Q634" s="1"/>
    </row>
    <row r="635" spans="1:17" s="35" customFormat="1" ht="15.75" thickBot="1">
      <c r="A635" s="185"/>
      <c r="B635" s="647" t="s">
        <v>10</v>
      </c>
      <c r="C635" s="648"/>
      <c r="D635" s="648"/>
      <c r="E635" s="648"/>
      <c r="F635" s="648"/>
      <c r="G635" s="649"/>
      <c r="H635" s="517">
        <f>SUM(H634)</f>
        <v>0</v>
      </c>
      <c r="I635" s="501"/>
      <c r="J635" s="517">
        <f>SUM(J634)</f>
        <v>0</v>
      </c>
      <c r="K635" s="517">
        <f>SUM(K634)</f>
        <v>0</v>
      </c>
      <c r="L635" s="392"/>
      <c r="M635" s="1"/>
      <c r="N635" s="1"/>
      <c r="O635" s="1"/>
      <c r="P635" s="1"/>
      <c r="Q635" s="1"/>
    </row>
    <row r="636" spans="1:17" s="35" customFormat="1">
      <c r="A636" s="328"/>
      <c r="B636" s="721" t="s">
        <v>515</v>
      </c>
      <c r="C636" s="722"/>
      <c r="D636" s="722"/>
      <c r="E636" s="722"/>
      <c r="F636" s="722"/>
      <c r="G636" s="722"/>
      <c r="H636" s="722"/>
      <c r="I636" s="722"/>
      <c r="J636" s="722"/>
      <c r="K636" s="722"/>
      <c r="L636" s="723"/>
      <c r="M636" s="1"/>
      <c r="N636" s="1"/>
      <c r="O636" s="1"/>
      <c r="P636" s="1"/>
      <c r="Q636" s="1"/>
    </row>
    <row r="637" spans="1:17" s="35" customFormat="1">
      <c r="A637" s="328"/>
      <c r="B637" s="264"/>
      <c r="C637" s="204"/>
      <c r="D637" s="328"/>
      <c r="E637" s="204"/>
      <c r="F637" s="66"/>
      <c r="G637" s="445"/>
      <c r="H637" s="333"/>
      <c r="I637" s="49"/>
      <c r="J637" s="370"/>
      <c r="K637" s="370"/>
      <c r="L637" s="382"/>
      <c r="M637" s="1"/>
      <c r="N637" s="1"/>
      <c r="O637" s="1"/>
      <c r="P637" s="1"/>
      <c r="Q637" s="1"/>
    </row>
    <row r="638" spans="1:17" s="35" customFormat="1">
      <c r="A638" s="328"/>
      <c r="B638" s="264"/>
      <c r="C638" s="204"/>
      <c r="D638" s="328"/>
      <c r="E638" s="204"/>
      <c r="F638" s="66"/>
      <c r="G638" s="445"/>
      <c r="H638" s="333"/>
      <c r="I638" s="49"/>
      <c r="J638" s="370"/>
      <c r="K638" s="370"/>
      <c r="L638" s="382"/>
      <c r="M638" s="1"/>
      <c r="N638" s="1"/>
      <c r="O638" s="1"/>
      <c r="P638" s="1"/>
      <c r="Q638" s="1"/>
    </row>
    <row r="639" spans="1:17" s="35" customFormat="1">
      <c r="A639" s="197"/>
      <c r="B639" s="197" t="s">
        <v>689</v>
      </c>
      <c r="C639" s="434"/>
      <c r="D639" s="244"/>
      <c r="E639" s="224"/>
      <c r="F639" s="435"/>
      <c r="G639" s="462"/>
      <c r="H639" s="423"/>
      <c r="I639" s="203"/>
      <c r="J639" s="423"/>
      <c r="K639" s="423"/>
      <c r="L639" s="415"/>
      <c r="M639" s="1"/>
      <c r="N639" s="1"/>
      <c r="O639" s="1"/>
      <c r="P639" s="1"/>
      <c r="Q639" s="1"/>
    </row>
    <row r="640" spans="1:17" s="35" customFormat="1" ht="15.75" thickBot="1">
      <c r="A640" s="131"/>
      <c r="B640" s="266"/>
      <c r="C640" s="204"/>
      <c r="D640" s="420"/>
      <c r="E640" s="204"/>
      <c r="F640" s="267"/>
      <c r="G640" s="462"/>
      <c r="H640" s="423"/>
      <c r="I640" s="203"/>
      <c r="J640" s="423"/>
      <c r="K640" s="423"/>
      <c r="L640" s="415"/>
      <c r="M640" s="1"/>
      <c r="N640" s="1"/>
      <c r="O640" s="1"/>
      <c r="P640" s="1"/>
      <c r="Q640" s="1"/>
    </row>
    <row r="641" spans="1:17" s="35" customFormat="1" ht="45.75" thickBot="1">
      <c r="A641" s="422" t="s">
        <v>0</v>
      </c>
      <c r="B641" s="100" t="s">
        <v>1</v>
      </c>
      <c r="C641" s="10" t="s">
        <v>32</v>
      </c>
      <c r="D641" s="10" t="s">
        <v>3</v>
      </c>
      <c r="E641" s="10" t="s">
        <v>4</v>
      </c>
      <c r="F641" s="246" t="s">
        <v>33</v>
      </c>
      <c r="G641" s="459" t="s">
        <v>24</v>
      </c>
      <c r="H641" s="424" t="s">
        <v>7</v>
      </c>
      <c r="I641" s="362" t="s">
        <v>437</v>
      </c>
      <c r="J641" s="424" t="s">
        <v>8</v>
      </c>
      <c r="K641" s="424" t="s">
        <v>14</v>
      </c>
      <c r="L641" s="362" t="s">
        <v>440</v>
      </c>
      <c r="M641" s="1"/>
      <c r="N641" s="1"/>
      <c r="O641" s="1"/>
      <c r="P641" s="1"/>
      <c r="Q641" s="1"/>
    </row>
    <row r="642" spans="1:17" s="35" customFormat="1" ht="39" customHeight="1">
      <c r="A642" s="283">
        <v>1</v>
      </c>
      <c r="B642" s="432" t="s">
        <v>652</v>
      </c>
      <c r="C642" s="144" t="s">
        <v>653</v>
      </c>
      <c r="D642" s="144"/>
      <c r="E642" s="144" t="s">
        <v>21</v>
      </c>
      <c r="F642" s="68">
        <v>75</v>
      </c>
      <c r="G642" s="484"/>
      <c r="H642" s="426">
        <f>G642*F642</f>
        <v>0</v>
      </c>
      <c r="I642" s="429">
        <v>8</v>
      </c>
      <c r="J642" s="426">
        <f>K642-H642</f>
        <v>0</v>
      </c>
      <c r="K642" s="425">
        <f>H642*1.08</f>
        <v>0</v>
      </c>
      <c r="L642" s="425">
        <f>G642*1.08</f>
        <v>0</v>
      </c>
      <c r="M642" s="1"/>
      <c r="N642" s="1"/>
      <c r="O642" s="1"/>
      <c r="P642" s="1"/>
      <c r="Q642" s="1"/>
    </row>
    <row r="643" spans="1:17" s="35" customFormat="1" ht="47.25" customHeight="1" thickBot="1">
      <c r="A643" s="283">
        <v>2</v>
      </c>
      <c r="B643" s="433" t="s">
        <v>654</v>
      </c>
      <c r="C643" s="283" t="s">
        <v>655</v>
      </c>
      <c r="D643" s="283"/>
      <c r="E643" s="283" t="s">
        <v>21</v>
      </c>
      <c r="F643" s="427">
        <v>40</v>
      </c>
      <c r="G643" s="485"/>
      <c r="H643" s="430">
        <f>G643*F643</f>
        <v>0</v>
      </c>
      <c r="I643" s="428">
        <v>8</v>
      </c>
      <c r="J643" s="426">
        <f>K643-H643</f>
        <v>0</v>
      </c>
      <c r="K643" s="430">
        <f>H643*1.08</f>
        <v>0</v>
      </c>
      <c r="L643" s="436">
        <f>G643*1.08</f>
        <v>0</v>
      </c>
      <c r="M643" s="1"/>
      <c r="N643" s="1"/>
      <c r="O643" s="1"/>
      <c r="P643" s="1"/>
      <c r="Q643" s="1"/>
    </row>
    <row r="644" spans="1:17" s="35" customFormat="1" ht="15.75" thickBot="1">
      <c r="A644" s="420"/>
      <c r="B644" s="647" t="s">
        <v>10</v>
      </c>
      <c r="C644" s="648"/>
      <c r="D644" s="648"/>
      <c r="E644" s="648"/>
      <c r="F644" s="648"/>
      <c r="G644" s="649"/>
      <c r="H644" s="526">
        <f>SUM(H642:H643)</f>
        <v>0</v>
      </c>
      <c r="I644" s="525"/>
      <c r="J644" s="526">
        <f>SUM(J642:J643)</f>
        <v>0</v>
      </c>
      <c r="K644" s="526">
        <f>SUM(K642:K643)</f>
        <v>0</v>
      </c>
      <c r="L644" s="431"/>
      <c r="M644" s="1"/>
      <c r="N644" s="1"/>
      <c r="O644" s="1"/>
      <c r="P644" s="1"/>
      <c r="Q644" s="1"/>
    </row>
    <row r="645" spans="1:17" s="35" customFormat="1">
      <c r="A645" s="280"/>
      <c r="B645" s="721" t="s">
        <v>656</v>
      </c>
      <c r="C645" s="722"/>
      <c r="D645" s="722"/>
      <c r="E645" s="722"/>
      <c r="F645" s="722"/>
      <c r="G645" s="722"/>
      <c r="H645" s="722"/>
      <c r="I645" s="722"/>
      <c r="J645" s="722"/>
      <c r="K645" s="722"/>
      <c r="L645" s="723"/>
      <c r="M645" s="1"/>
      <c r="N645" s="1"/>
      <c r="O645" s="1"/>
      <c r="P645" s="1"/>
      <c r="Q645" s="1"/>
    </row>
    <row r="646" spans="1:17" s="35" customFormat="1">
      <c r="A646" s="280"/>
      <c r="B646" s="421"/>
      <c r="C646" s="287"/>
      <c r="D646" s="280"/>
      <c r="E646" s="287"/>
      <c r="F646" s="279"/>
      <c r="G646" s="480"/>
      <c r="H646" s="333"/>
      <c r="I646" s="281"/>
      <c r="J646" s="370"/>
      <c r="K646" s="370"/>
      <c r="L646" s="382"/>
      <c r="M646" s="1"/>
      <c r="N646" s="1"/>
      <c r="O646" s="1"/>
      <c r="P646" s="1"/>
      <c r="Q646" s="1"/>
    </row>
    <row r="648" spans="1:17">
      <c r="B648" s="74" t="s">
        <v>690</v>
      </c>
      <c r="C648" s="23"/>
      <c r="F648" s="149"/>
    </row>
    <row r="649" spans="1:17" ht="15.75" thickBot="1">
      <c r="I649" s="137"/>
    </row>
    <row r="650" spans="1:17" ht="34.5" thickBot="1">
      <c r="A650" s="83" t="s">
        <v>0</v>
      </c>
      <c r="B650" s="100" t="s">
        <v>1</v>
      </c>
      <c r="C650" s="10" t="s">
        <v>32</v>
      </c>
      <c r="D650" s="10" t="s">
        <v>3</v>
      </c>
      <c r="E650" s="10" t="s">
        <v>4</v>
      </c>
      <c r="F650" s="10" t="s">
        <v>33</v>
      </c>
      <c r="G650" s="443" t="s">
        <v>24</v>
      </c>
      <c r="H650" s="10" t="s">
        <v>7</v>
      </c>
      <c r="I650" s="171" t="s">
        <v>6</v>
      </c>
      <c r="J650" s="44" t="s">
        <v>8</v>
      </c>
      <c r="K650" s="155" t="s">
        <v>14</v>
      </c>
      <c r="L650" s="62" t="s">
        <v>13</v>
      </c>
    </row>
    <row r="651" spans="1:17" ht="45">
      <c r="A651" s="152">
        <v>1</v>
      </c>
      <c r="B651" s="8" t="s">
        <v>409</v>
      </c>
      <c r="E651" s="150" t="s">
        <v>319</v>
      </c>
      <c r="F651" s="150">
        <v>40</v>
      </c>
      <c r="G651" s="558"/>
      <c r="H651" s="2">
        <f>G651*G651</f>
        <v>0</v>
      </c>
      <c r="I651" s="66">
        <v>8</v>
      </c>
      <c r="J651" s="75">
        <f>K651-H651</f>
        <v>0</v>
      </c>
      <c r="K651" s="75">
        <f>H651*1.08</f>
        <v>0</v>
      </c>
      <c r="L651" s="281">
        <f>G651*1.08</f>
        <v>0</v>
      </c>
    </row>
    <row r="652" spans="1:17" ht="33.75">
      <c r="A652" s="152">
        <v>2</v>
      </c>
      <c r="B652" s="559" t="s">
        <v>410</v>
      </c>
      <c r="E652" s="150" t="s">
        <v>319</v>
      </c>
      <c r="F652" s="560">
        <v>160</v>
      </c>
      <c r="G652" s="558"/>
      <c r="H652" s="2">
        <f t="shared" ref="H652:H657" si="117">G652*G652</f>
        <v>0</v>
      </c>
      <c r="I652" s="15">
        <v>8</v>
      </c>
      <c r="J652" s="75">
        <f t="shared" ref="J652:J657" si="118">K652-H652</f>
        <v>0</v>
      </c>
      <c r="K652" s="75">
        <f t="shared" ref="K652:K657" si="119">H652*1.08</f>
        <v>0</v>
      </c>
      <c r="L652" s="281">
        <f t="shared" ref="L652:L657" si="120">G652*1.08</f>
        <v>0</v>
      </c>
    </row>
    <row r="653" spans="1:17" ht="33.75">
      <c r="A653" s="152">
        <v>3</v>
      </c>
      <c r="B653" s="559" t="s">
        <v>327</v>
      </c>
      <c r="E653" s="150" t="s">
        <v>319</v>
      </c>
      <c r="F653" s="560">
        <v>20</v>
      </c>
      <c r="G653" s="558"/>
      <c r="H653" s="2">
        <f t="shared" si="117"/>
        <v>0</v>
      </c>
      <c r="I653" s="15">
        <v>8</v>
      </c>
      <c r="J653" s="75">
        <f t="shared" si="118"/>
        <v>0</v>
      </c>
      <c r="K653" s="75">
        <f t="shared" si="119"/>
        <v>0</v>
      </c>
      <c r="L653" s="281">
        <f t="shared" si="120"/>
        <v>0</v>
      </c>
    </row>
    <row r="654" spans="1:17" ht="33.75">
      <c r="A654" s="152">
        <v>4</v>
      </c>
      <c r="B654" s="559" t="s">
        <v>328</v>
      </c>
      <c r="E654" s="150" t="s">
        <v>319</v>
      </c>
      <c r="F654" s="560">
        <v>16</v>
      </c>
      <c r="G654" s="558"/>
      <c r="H654" s="2">
        <f t="shared" si="117"/>
        <v>0</v>
      </c>
      <c r="I654" s="15">
        <v>8</v>
      </c>
      <c r="J654" s="75">
        <f t="shared" si="118"/>
        <v>0</v>
      </c>
      <c r="K654" s="75">
        <f t="shared" si="119"/>
        <v>0</v>
      </c>
      <c r="L654" s="281">
        <f t="shared" si="120"/>
        <v>0</v>
      </c>
    </row>
    <row r="655" spans="1:17" ht="33.75">
      <c r="A655" s="152">
        <v>5</v>
      </c>
      <c r="B655" s="559" t="s">
        <v>329</v>
      </c>
      <c r="E655" s="150" t="s">
        <v>319</v>
      </c>
      <c r="F655" s="560">
        <v>20</v>
      </c>
      <c r="G655" s="558"/>
      <c r="H655" s="2">
        <f t="shared" si="117"/>
        <v>0</v>
      </c>
      <c r="I655" s="15">
        <v>8</v>
      </c>
      <c r="J655" s="75">
        <f t="shared" si="118"/>
        <v>0</v>
      </c>
      <c r="K655" s="75">
        <f t="shared" si="119"/>
        <v>0</v>
      </c>
      <c r="L655" s="281">
        <f t="shared" si="120"/>
        <v>0</v>
      </c>
    </row>
    <row r="656" spans="1:17" ht="33.75">
      <c r="A656" s="152">
        <v>6</v>
      </c>
      <c r="B656" s="559" t="s">
        <v>330</v>
      </c>
      <c r="E656" s="150" t="s">
        <v>319</v>
      </c>
      <c r="F656" s="560">
        <v>20</v>
      </c>
      <c r="G656" s="558"/>
      <c r="H656" s="2">
        <f t="shared" si="117"/>
        <v>0</v>
      </c>
      <c r="I656" s="15">
        <v>8</v>
      </c>
      <c r="J656" s="75">
        <f t="shared" si="118"/>
        <v>0</v>
      </c>
      <c r="K656" s="75">
        <f t="shared" si="119"/>
        <v>0</v>
      </c>
      <c r="L656" s="281">
        <f t="shared" si="120"/>
        <v>0</v>
      </c>
    </row>
    <row r="657" spans="1:15" ht="34.5" thickBot="1">
      <c r="A657" s="152">
        <v>7</v>
      </c>
      <c r="B657" s="559" t="s">
        <v>331</v>
      </c>
      <c r="E657" s="150" t="s">
        <v>319</v>
      </c>
      <c r="F657" s="560">
        <v>40</v>
      </c>
      <c r="G657" s="558"/>
      <c r="H657" s="2">
        <f t="shared" si="117"/>
        <v>0</v>
      </c>
      <c r="I657" s="15">
        <v>8</v>
      </c>
      <c r="J657" s="75">
        <f t="shared" si="118"/>
        <v>0</v>
      </c>
      <c r="K657" s="75">
        <f t="shared" si="119"/>
        <v>0</v>
      </c>
      <c r="L657" s="281">
        <f t="shared" si="120"/>
        <v>0</v>
      </c>
    </row>
    <row r="658" spans="1:15" ht="15.75" thickBot="1">
      <c r="B658" s="647" t="s">
        <v>10</v>
      </c>
      <c r="C658" s="648"/>
      <c r="D658" s="648"/>
      <c r="E658" s="648"/>
      <c r="F658" s="648"/>
      <c r="G658" s="649"/>
      <c r="H658" s="527">
        <f>SUM(H651:H657)</f>
        <v>0</v>
      </c>
      <c r="I658" s="528"/>
      <c r="J658" s="527">
        <f>SUM(J651:J657)</f>
        <v>0</v>
      </c>
      <c r="K658" s="527">
        <f>SUM(K651:K657)</f>
        <v>0</v>
      </c>
      <c r="L658" s="393"/>
    </row>
    <row r="659" spans="1:15">
      <c r="H659" s="11"/>
      <c r="I659" s="140"/>
      <c r="J659" s="72"/>
      <c r="K659" s="72"/>
      <c r="L659" s="403"/>
    </row>
    <row r="660" spans="1:15">
      <c r="A660" s="288"/>
      <c r="B660" s="388" t="s">
        <v>660</v>
      </c>
      <c r="C660" s="389"/>
      <c r="D660" s="289"/>
      <c r="E660" s="289"/>
      <c r="F660" s="289"/>
      <c r="G660" s="289"/>
      <c r="H660" s="289"/>
      <c r="I660" s="289"/>
      <c r="J660" s="290"/>
      <c r="K660" s="407"/>
      <c r="L660" s="291"/>
      <c r="M660" s="411"/>
      <c r="N660" s="293"/>
      <c r="O660" s="322"/>
    </row>
    <row r="661" spans="1:15">
      <c r="A661" s="288"/>
      <c r="B661" s="289"/>
      <c r="C661" s="290"/>
      <c r="D661" s="289"/>
      <c r="E661" s="289"/>
      <c r="F661" s="289"/>
      <c r="G661" s="289"/>
      <c r="H661" s="289"/>
      <c r="I661" s="289"/>
      <c r="J661" s="290"/>
      <c r="K661" s="407"/>
      <c r="L661" s="291"/>
      <c r="M661" s="411"/>
      <c r="N661" s="293"/>
      <c r="O661" s="292"/>
    </row>
    <row r="662" spans="1:15" ht="33.75">
      <c r="A662" s="244" t="s">
        <v>11</v>
      </c>
      <c r="B662" s="257" t="s">
        <v>591</v>
      </c>
      <c r="C662" s="257" t="s">
        <v>592</v>
      </c>
      <c r="D662" s="257" t="s">
        <v>593</v>
      </c>
      <c r="E662" s="257" t="s">
        <v>594</v>
      </c>
      <c r="F662" s="257" t="s">
        <v>595</v>
      </c>
      <c r="G662" s="257" t="s">
        <v>596</v>
      </c>
      <c r="H662" s="257" t="s">
        <v>597</v>
      </c>
      <c r="I662" s="257" t="s">
        <v>5</v>
      </c>
      <c r="J662" s="294" t="s">
        <v>598</v>
      </c>
      <c r="K662" s="408" t="s">
        <v>7</v>
      </c>
      <c r="L662" s="295" t="s">
        <v>6</v>
      </c>
      <c r="M662" s="412" t="s">
        <v>8</v>
      </c>
      <c r="N662" s="295" t="s">
        <v>439</v>
      </c>
      <c r="O662" s="295" t="s">
        <v>599</v>
      </c>
    </row>
    <row r="663" spans="1:15" ht="33.75">
      <c r="A663" s="307">
        <v>1</v>
      </c>
      <c r="B663" s="296" t="s">
        <v>600</v>
      </c>
      <c r="C663" s="297"/>
      <c r="D663" s="298" t="s">
        <v>21</v>
      </c>
      <c r="E663" s="298">
        <v>16</v>
      </c>
      <c r="F663" s="299" t="s">
        <v>601</v>
      </c>
      <c r="G663" s="298">
        <v>75</v>
      </c>
      <c r="H663" s="298" t="s">
        <v>602</v>
      </c>
      <c r="I663" s="298">
        <v>84</v>
      </c>
      <c r="J663" s="300"/>
      <c r="K663" s="415">
        <f>J663*I663</f>
        <v>0</v>
      </c>
      <c r="L663" s="301">
        <v>8</v>
      </c>
      <c r="M663" s="414">
        <f>N663-K663</f>
        <v>0</v>
      </c>
      <c r="N663" s="303">
        <f>K663*1.08</f>
        <v>0</v>
      </c>
      <c r="O663" s="302">
        <f>J663*1.08</f>
        <v>0</v>
      </c>
    </row>
    <row r="664" spans="1:15" ht="33.75">
      <c r="A664" s="307">
        <v>2</v>
      </c>
      <c r="B664" s="296" t="s">
        <v>600</v>
      </c>
      <c r="C664" s="304"/>
      <c r="D664" s="298" t="s">
        <v>21</v>
      </c>
      <c r="E664" s="298">
        <v>19</v>
      </c>
      <c r="F664" s="299" t="s">
        <v>603</v>
      </c>
      <c r="G664" s="298">
        <v>75</v>
      </c>
      <c r="H664" s="298" t="s">
        <v>604</v>
      </c>
      <c r="I664" s="298">
        <v>40</v>
      </c>
      <c r="J664" s="300"/>
      <c r="K664" s="415">
        <f t="shared" ref="K664:K701" si="121">J664*I664</f>
        <v>0</v>
      </c>
      <c r="L664" s="301">
        <v>8</v>
      </c>
      <c r="M664" s="414">
        <f t="shared" ref="M664:M701" si="122">N664-K664</f>
        <v>0</v>
      </c>
      <c r="N664" s="303">
        <f t="shared" ref="N664:N701" si="123">K664*1.08</f>
        <v>0</v>
      </c>
      <c r="O664" s="302">
        <f t="shared" ref="O664:O701" si="124">J664*1.08</f>
        <v>0</v>
      </c>
    </row>
    <row r="665" spans="1:15" ht="33.75">
      <c r="A665" s="307">
        <v>3</v>
      </c>
      <c r="B665" s="296" t="s">
        <v>600</v>
      </c>
      <c r="C665" s="305"/>
      <c r="D665" s="298" t="s">
        <v>21</v>
      </c>
      <c r="E665" s="420">
        <v>24</v>
      </c>
      <c r="F665" s="299" t="s">
        <v>601</v>
      </c>
      <c r="G665" s="420">
        <v>75</v>
      </c>
      <c r="H665" s="420" t="s">
        <v>604</v>
      </c>
      <c r="I665" s="291">
        <v>160</v>
      </c>
      <c r="J665" s="300"/>
      <c r="K665" s="415">
        <f t="shared" si="121"/>
        <v>0</v>
      </c>
      <c r="L665" s="301">
        <v>8</v>
      </c>
      <c r="M665" s="414">
        <f t="shared" si="122"/>
        <v>0</v>
      </c>
      <c r="N665" s="303">
        <f t="shared" si="123"/>
        <v>0</v>
      </c>
      <c r="O665" s="302">
        <f t="shared" si="124"/>
        <v>0</v>
      </c>
    </row>
    <row r="666" spans="1:15" ht="33.75">
      <c r="A666" s="307">
        <v>4</v>
      </c>
      <c r="B666" s="296" t="s">
        <v>600</v>
      </c>
      <c r="C666" s="304"/>
      <c r="D666" s="298" t="s">
        <v>21</v>
      </c>
      <c r="E666" s="298" t="s">
        <v>605</v>
      </c>
      <c r="F666" s="299" t="s">
        <v>603</v>
      </c>
      <c r="G666" s="420">
        <v>75</v>
      </c>
      <c r="H666" s="420" t="s">
        <v>606</v>
      </c>
      <c r="I666" s="420">
        <v>40</v>
      </c>
      <c r="J666" s="300"/>
      <c r="K666" s="415">
        <f t="shared" si="121"/>
        <v>0</v>
      </c>
      <c r="L666" s="301">
        <v>8</v>
      </c>
      <c r="M666" s="414">
        <f t="shared" si="122"/>
        <v>0</v>
      </c>
      <c r="N666" s="303">
        <f t="shared" si="123"/>
        <v>0</v>
      </c>
      <c r="O666" s="302">
        <f t="shared" si="124"/>
        <v>0</v>
      </c>
    </row>
    <row r="667" spans="1:15" ht="33.75">
      <c r="A667" s="307">
        <v>5</v>
      </c>
      <c r="B667" s="296" t="s">
        <v>600</v>
      </c>
      <c r="C667" s="304"/>
      <c r="D667" s="298" t="s">
        <v>21</v>
      </c>
      <c r="E667" s="306" t="s">
        <v>605</v>
      </c>
      <c r="F667" s="299" t="s">
        <v>603</v>
      </c>
      <c r="G667" s="420">
        <v>75</v>
      </c>
      <c r="H667" s="420" t="s">
        <v>607</v>
      </c>
      <c r="I667" s="420">
        <v>80</v>
      </c>
      <c r="J667" s="300"/>
      <c r="K667" s="415">
        <f t="shared" si="121"/>
        <v>0</v>
      </c>
      <c r="L667" s="301">
        <v>8</v>
      </c>
      <c r="M667" s="414">
        <f t="shared" si="122"/>
        <v>0</v>
      </c>
      <c r="N667" s="303">
        <f t="shared" si="123"/>
        <v>0</v>
      </c>
      <c r="O667" s="302">
        <f t="shared" si="124"/>
        <v>0</v>
      </c>
    </row>
    <row r="668" spans="1:15" ht="33.75">
      <c r="A668" s="307">
        <v>6</v>
      </c>
      <c r="B668" s="296" t="s">
        <v>600</v>
      </c>
      <c r="C668" s="304"/>
      <c r="D668" s="298" t="s">
        <v>21</v>
      </c>
      <c r="E668" s="298">
        <v>30</v>
      </c>
      <c r="F668" s="299" t="s">
        <v>603</v>
      </c>
      <c r="G668" s="298">
        <v>75</v>
      </c>
      <c r="H668" s="298" t="s">
        <v>606</v>
      </c>
      <c r="I668" s="298">
        <v>200</v>
      </c>
      <c r="J668" s="300"/>
      <c r="K668" s="415">
        <f t="shared" si="121"/>
        <v>0</v>
      </c>
      <c r="L668" s="301">
        <v>8</v>
      </c>
      <c r="M668" s="414">
        <f t="shared" si="122"/>
        <v>0</v>
      </c>
      <c r="N668" s="303">
        <f t="shared" si="123"/>
        <v>0</v>
      </c>
      <c r="O668" s="302">
        <f t="shared" si="124"/>
        <v>0</v>
      </c>
    </row>
    <row r="669" spans="1:15" ht="33.75">
      <c r="A669" s="307">
        <v>7</v>
      </c>
      <c r="B669" s="296" t="s">
        <v>600</v>
      </c>
      <c r="C669" s="304"/>
      <c r="D669" s="298" t="s">
        <v>21</v>
      </c>
      <c r="E669" s="298">
        <v>30</v>
      </c>
      <c r="F669" s="299" t="s">
        <v>603</v>
      </c>
      <c r="G669" s="298">
        <v>75</v>
      </c>
      <c r="H669" s="298" t="s">
        <v>607</v>
      </c>
      <c r="I669" s="298">
        <v>60</v>
      </c>
      <c r="J669" s="300"/>
      <c r="K669" s="415">
        <f t="shared" si="121"/>
        <v>0</v>
      </c>
      <c r="L669" s="301">
        <v>8</v>
      </c>
      <c r="M669" s="414">
        <f t="shared" si="122"/>
        <v>0</v>
      </c>
      <c r="N669" s="303">
        <f t="shared" si="123"/>
        <v>0</v>
      </c>
      <c r="O669" s="302">
        <f t="shared" si="124"/>
        <v>0</v>
      </c>
    </row>
    <row r="670" spans="1:15" ht="33.75">
      <c r="A670" s="307">
        <v>8</v>
      </c>
      <c r="B670" s="296" t="s">
        <v>600</v>
      </c>
      <c r="C670" s="304"/>
      <c r="D670" s="298" t="s">
        <v>21</v>
      </c>
      <c r="E670" s="306">
        <v>30</v>
      </c>
      <c r="F670" s="299" t="s">
        <v>603</v>
      </c>
      <c r="G670" s="298">
        <v>75</v>
      </c>
      <c r="H670" s="306">
        <v>0</v>
      </c>
      <c r="I670" s="298">
        <v>20</v>
      </c>
      <c r="J670" s="300"/>
      <c r="K670" s="415">
        <f t="shared" si="121"/>
        <v>0</v>
      </c>
      <c r="L670" s="301">
        <v>8</v>
      </c>
      <c r="M670" s="414">
        <f t="shared" si="122"/>
        <v>0</v>
      </c>
      <c r="N670" s="303">
        <f t="shared" si="123"/>
        <v>0</v>
      </c>
      <c r="O670" s="302">
        <f t="shared" si="124"/>
        <v>0</v>
      </c>
    </row>
    <row r="671" spans="1:15" ht="33.75">
      <c r="A671" s="308">
        <v>9</v>
      </c>
      <c r="B671" s="296" t="s">
        <v>608</v>
      </c>
      <c r="C671" s="304"/>
      <c r="D671" s="298" t="s">
        <v>21</v>
      </c>
      <c r="E671" s="298">
        <v>60</v>
      </c>
      <c r="F671" s="299" t="s">
        <v>609</v>
      </c>
      <c r="G671" s="298">
        <v>75</v>
      </c>
      <c r="H671" s="298" t="s">
        <v>607</v>
      </c>
      <c r="I671" s="298">
        <v>60</v>
      </c>
      <c r="J671" s="300"/>
      <c r="K671" s="415">
        <f t="shared" si="121"/>
        <v>0</v>
      </c>
      <c r="L671" s="301">
        <v>8</v>
      </c>
      <c r="M671" s="414">
        <f t="shared" si="122"/>
        <v>0</v>
      </c>
      <c r="N671" s="303">
        <f t="shared" si="123"/>
        <v>0</v>
      </c>
      <c r="O671" s="302">
        <f t="shared" si="124"/>
        <v>0</v>
      </c>
    </row>
    <row r="672" spans="1:15" ht="33.75">
      <c r="A672" s="308">
        <v>10</v>
      </c>
      <c r="B672" s="296" t="s">
        <v>610</v>
      </c>
      <c r="C672" s="304"/>
      <c r="D672" s="298" t="s">
        <v>21</v>
      </c>
      <c r="E672" s="306" t="s">
        <v>611</v>
      </c>
      <c r="F672" s="299" t="s">
        <v>612</v>
      </c>
      <c r="G672" s="298">
        <v>75</v>
      </c>
      <c r="H672" s="298" t="s">
        <v>606</v>
      </c>
      <c r="I672" s="298">
        <v>30</v>
      </c>
      <c r="J672" s="300"/>
      <c r="K672" s="415">
        <f t="shared" si="121"/>
        <v>0</v>
      </c>
      <c r="L672" s="301">
        <v>8</v>
      </c>
      <c r="M672" s="414">
        <f t="shared" si="122"/>
        <v>0</v>
      </c>
      <c r="N672" s="303">
        <f t="shared" si="123"/>
        <v>0</v>
      </c>
      <c r="O672" s="302">
        <f t="shared" si="124"/>
        <v>0</v>
      </c>
    </row>
    <row r="673" spans="1:15" ht="33.75">
      <c r="A673" s="308">
        <v>11</v>
      </c>
      <c r="B673" s="296" t="s">
        <v>613</v>
      </c>
      <c r="C673" s="304"/>
      <c r="D673" s="298" t="s">
        <v>21</v>
      </c>
      <c r="E673" s="306" t="s">
        <v>611</v>
      </c>
      <c r="F673" s="299" t="s">
        <v>612</v>
      </c>
      <c r="G673" s="298">
        <v>75</v>
      </c>
      <c r="H673" s="298" t="s">
        <v>607</v>
      </c>
      <c r="I673" s="298">
        <v>16</v>
      </c>
      <c r="J673" s="300"/>
      <c r="K673" s="415">
        <f t="shared" si="121"/>
        <v>0</v>
      </c>
      <c r="L673" s="301">
        <v>8</v>
      </c>
      <c r="M673" s="414">
        <f t="shared" si="122"/>
        <v>0</v>
      </c>
      <c r="N673" s="303">
        <f t="shared" si="123"/>
        <v>0</v>
      </c>
      <c r="O673" s="302">
        <f t="shared" si="124"/>
        <v>0</v>
      </c>
    </row>
    <row r="674" spans="1:15" ht="33.75">
      <c r="A674" s="308">
        <v>12</v>
      </c>
      <c r="B674" s="296" t="s">
        <v>614</v>
      </c>
      <c r="C674" s="304"/>
      <c r="D674" s="298" t="s">
        <v>21</v>
      </c>
      <c r="E674" s="309" t="s">
        <v>615</v>
      </c>
      <c r="F674" s="299" t="s">
        <v>612</v>
      </c>
      <c r="G674" s="298">
        <v>75</v>
      </c>
      <c r="H674" s="298" t="s">
        <v>602</v>
      </c>
      <c r="I674" s="298">
        <v>4</v>
      </c>
      <c r="J674" s="300"/>
      <c r="K674" s="415">
        <f t="shared" si="121"/>
        <v>0</v>
      </c>
      <c r="L674" s="301">
        <v>8</v>
      </c>
      <c r="M674" s="414">
        <f t="shared" si="122"/>
        <v>0</v>
      </c>
      <c r="N674" s="303">
        <f t="shared" si="123"/>
        <v>0</v>
      </c>
      <c r="O674" s="302">
        <f t="shared" si="124"/>
        <v>0</v>
      </c>
    </row>
    <row r="675" spans="1:15" ht="33.75">
      <c r="A675" s="308">
        <v>13</v>
      </c>
      <c r="B675" s="296" t="s">
        <v>614</v>
      </c>
      <c r="C675" s="304"/>
      <c r="D675" s="298" t="s">
        <v>21</v>
      </c>
      <c r="E675" s="309" t="s">
        <v>615</v>
      </c>
      <c r="F675" s="299" t="s">
        <v>612</v>
      </c>
      <c r="G675" s="298">
        <v>75</v>
      </c>
      <c r="H675" s="298" t="s">
        <v>616</v>
      </c>
      <c r="I675" s="298">
        <v>4</v>
      </c>
      <c r="J675" s="300"/>
      <c r="K675" s="415">
        <f t="shared" si="121"/>
        <v>0</v>
      </c>
      <c r="L675" s="301">
        <v>8</v>
      </c>
      <c r="M675" s="414">
        <f t="shared" si="122"/>
        <v>0</v>
      </c>
      <c r="N675" s="303">
        <f t="shared" si="123"/>
        <v>0</v>
      </c>
      <c r="O675" s="302">
        <f t="shared" si="124"/>
        <v>0</v>
      </c>
    </row>
    <row r="676" spans="1:15" ht="35.25" customHeight="1">
      <c r="A676" s="308">
        <v>14</v>
      </c>
      <c r="B676" s="582" t="s">
        <v>732</v>
      </c>
      <c r="C676" s="724"/>
      <c r="D676" s="725" t="s">
        <v>21</v>
      </c>
      <c r="E676" s="726">
        <v>77</v>
      </c>
      <c r="F676" s="727" t="s">
        <v>617</v>
      </c>
      <c r="G676" s="726">
        <v>75</v>
      </c>
      <c r="H676" s="726">
        <v>1</v>
      </c>
      <c r="I676" s="726">
        <v>10</v>
      </c>
      <c r="J676" s="728"/>
      <c r="K676" s="684">
        <f t="shared" si="121"/>
        <v>0</v>
      </c>
      <c r="L676" s="729">
        <v>8</v>
      </c>
      <c r="M676" s="730">
        <f t="shared" si="122"/>
        <v>0</v>
      </c>
      <c r="N676" s="731">
        <f t="shared" si="123"/>
        <v>0</v>
      </c>
      <c r="O676" s="732">
        <f t="shared" si="124"/>
        <v>0</v>
      </c>
    </row>
    <row r="677" spans="1:15" ht="33.75" customHeight="1">
      <c r="A677" s="308">
        <v>15</v>
      </c>
      <c r="B677" s="582" t="s">
        <v>732</v>
      </c>
      <c r="C677" s="724"/>
      <c r="D677" s="725" t="s">
        <v>21</v>
      </c>
      <c r="E677" s="726">
        <v>77</v>
      </c>
      <c r="F677" s="727" t="s">
        <v>617</v>
      </c>
      <c r="G677" s="726">
        <v>75</v>
      </c>
      <c r="H677" s="726">
        <v>2</v>
      </c>
      <c r="I677" s="726">
        <v>6</v>
      </c>
      <c r="J677" s="728"/>
      <c r="K677" s="684">
        <f t="shared" si="121"/>
        <v>0</v>
      </c>
      <c r="L677" s="729">
        <v>8</v>
      </c>
      <c r="M677" s="730">
        <f t="shared" si="122"/>
        <v>0</v>
      </c>
      <c r="N677" s="731">
        <f t="shared" si="123"/>
        <v>0</v>
      </c>
      <c r="O677" s="732">
        <f t="shared" si="124"/>
        <v>0</v>
      </c>
    </row>
    <row r="678" spans="1:15" ht="33.75">
      <c r="A678" s="308">
        <v>16</v>
      </c>
      <c r="B678" s="296" t="s">
        <v>614</v>
      </c>
      <c r="C678" s="305"/>
      <c r="D678" s="298" t="s">
        <v>21</v>
      </c>
      <c r="E678" s="306" t="s">
        <v>618</v>
      </c>
      <c r="F678" s="299" t="s">
        <v>612</v>
      </c>
      <c r="G678" s="298" t="s">
        <v>619</v>
      </c>
      <c r="H678" s="298" t="s">
        <v>604</v>
      </c>
      <c r="I678" s="291">
        <v>4</v>
      </c>
      <c r="J678" s="300"/>
      <c r="K678" s="415">
        <f t="shared" si="121"/>
        <v>0</v>
      </c>
      <c r="L678" s="301">
        <v>8</v>
      </c>
      <c r="M678" s="414">
        <f t="shared" si="122"/>
        <v>0</v>
      </c>
      <c r="N678" s="303">
        <f t="shared" si="123"/>
        <v>0</v>
      </c>
      <c r="O678" s="302">
        <f t="shared" si="124"/>
        <v>0</v>
      </c>
    </row>
    <row r="679" spans="1:15" ht="33.75">
      <c r="A679" s="308">
        <v>17</v>
      </c>
      <c r="B679" s="296" t="s">
        <v>614</v>
      </c>
      <c r="C679" s="304"/>
      <c r="D679" s="298" t="s">
        <v>21</v>
      </c>
      <c r="E679" s="306" t="s">
        <v>618</v>
      </c>
      <c r="F679" s="299" t="s">
        <v>612</v>
      </c>
      <c r="G679" s="298" t="s">
        <v>619</v>
      </c>
      <c r="H679" s="298" t="s">
        <v>606</v>
      </c>
      <c r="I679" s="291">
        <v>4</v>
      </c>
      <c r="J679" s="300"/>
      <c r="K679" s="415">
        <f t="shared" si="121"/>
        <v>0</v>
      </c>
      <c r="L679" s="301">
        <v>8</v>
      </c>
      <c r="M679" s="414">
        <f t="shared" si="122"/>
        <v>0</v>
      </c>
      <c r="N679" s="303">
        <f t="shared" si="123"/>
        <v>0</v>
      </c>
      <c r="O679" s="302">
        <f t="shared" si="124"/>
        <v>0</v>
      </c>
    </row>
    <row r="680" spans="1:15" ht="67.5">
      <c r="A680" s="308">
        <v>18</v>
      </c>
      <c r="B680" s="296" t="s">
        <v>620</v>
      </c>
      <c r="C680" s="304"/>
      <c r="D680" s="298" t="s">
        <v>21</v>
      </c>
      <c r="E680" s="306">
        <v>20</v>
      </c>
      <c r="F680" s="299" t="s">
        <v>612</v>
      </c>
      <c r="G680" s="306">
        <v>75</v>
      </c>
      <c r="H680" s="306" t="s">
        <v>604</v>
      </c>
      <c r="I680" s="298">
        <v>50</v>
      </c>
      <c r="J680" s="300"/>
      <c r="K680" s="415">
        <f t="shared" si="121"/>
        <v>0</v>
      </c>
      <c r="L680" s="301">
        <v>8</v>
      </c>
      <c r="M680" s="414">
        <f t="shared" si="122"/>
        <v>0</v>
      </c>
      <c r="N680" s="303">
        <f t="shared" si="123"/>
        <v>0</v>
      </c>
      <c r="O680" s="302">
        <f t="shared" si="124"/>
        <v>0</v>
      </c>
    </row>
    <row r="681" spans="1:15" ht="78.75">
      <c r="A681" s="308">
        <v>19</v>
      </c>
      <c r="B681" s="296" t="s">
        <v>621</v>
      </c>
      <c r="C681" s="304"/>
      <c r="D681" s="298" t="s">
        <v>21</v>
      </c>
      <c r="E681" s="306">
        <v>26</v>
      </c>
      <c r="F681" s="299" t="s">
        <v>612</v>
      </c>
      <c r="G681" s="306">
        <v>75</v>
      </c>
      <c r="H681" s="306" t="s">
        <v>606</v>
      </c>
      <c r="I681" s="298">
        <v>90</v>
      </c>
      <c r="J681" s="300"/>
      <c r="K681" s="415">
        <f t="shared" si="121"/>
        <v>0</v>
      </c>
      <c r="L681" s="301">
        <v>8</v>
      </c>
      <c r="M681" s="414">
        <f t="shared" si="122"/>
        <v>0</v>
      </c>
      <c r="N681" s="303">
        <f t="shared" si="123"/>
        <v>0</v>
      </c>
      <c r="O681" s="302">
        <f t="shared" si="124"/>
        <v>0</v>
      </c>
    </row>
    <row r="682" spans="1:15" ht="67.5">
      <c r="A682" s="308">
        <v>20</v>
      </c>
      <c r="B682" s="296" t="s">
        <v>622</v>
      </c>
      <c r="C682" s="304"/>
      <c r="D682" s="298" t="s">
        <v>21</v>
      </c>
      <c r="E682" s="306">
        <v>26</v>
      </c>
      <c r="F682" s="299" t="s">
        <v>612</v>
      </c>
      <c r="G682" s="306">
        <v>75</v>
      </c>
      <c r="H682" s="306" t="s">
        <v>607</v>
      </c>
      <c r="I682" s="298">
        <v>140</v>
      </c>
      <c r="J682" s="300"/>
      <c r="K682" s="415">
        <f t="shared" si="121"/>
        <v>0</v>
      </c>
      <c r="L682" s="301">
        <v>8</v>
      </c>
      <c r="M682" s="414">
        <f t="shared" si="122"/>
        <v>0</v>
      </c>
      <c r="N682" s="303">
        <f t="shared" si="123"/>
        <v>0</v>
      </c>
      <c r="O682" s="302">
        <f t="shared" si="124"/>
        <v>0</v>
      </c>
    </row>
    <row r="683" spans="1:15" ht="67.5">
      <c r="A683" s="308">
        <v>21</v>
      </c>
      <c r="B683" s="296" t="s">
        <v>623</v>
      </c>
      <c r="C683" s="310"/>
      <c r="D683" s="298" t="s">
        <v>21</v>
      </c>
      <c r="E683" s="306">
        <v>40</v>
      </c>
      <c r="F683" s="299" t="s">
        <v>612</v>
      </c>
      <c r="G683" s="306">
        <v>75</v>
      </c>
      <c r="H683" s="306" t="s">
        <v>607</v>
      </c>
      <c r="I683" s="298">
        <v>140</v>
      </c>
      <c r="J683" s="300"/>
      <c r="K683" s="415">
        <f t="shared" si="121"/>
        <v>0</v>
      </c>
      <c r="L683" s="301">
        <v>8</v>
      </c>
      <c r="M683" s="414">
        <f t="shared" si="122"/>
        <v>0</v>
      </c>
      <c r="N683" s="303">
        <f t="shared" si="123"/>
        <v>0</v>
      </c>
      <c r="O683" s="302">
        <f t="shared" si="124"/>
        <v>0</v>
      </c>
    </row>
    <row r="684" spans="1:15" ht="67.5">
      <c r="A684" s="308">
        <v>22</v>
      </c>
      <c r="B684" s="296" t="s">
        <v>624</v>
      </c>
      <c r="C684" s="304"/>
      <c r="D684" s="298" t="s">
        <v>21</v>
      </c>
      <c r="E684" s="306">
        <v>30</v>
      </c>
      <c r="F684" s="299" t="s">
        <v>612</v>
      </c>
      <c r="G684" s="306">
        <v>75</v>
      </c>
      <c r="H684" s="306">
        <v>0</v>
      </c>
      <c r="I684" s="298">
        <v>90</v>
      </c>
      <c r="J684" s="300"/>
      <c r="K684" s="415">
        <f t="shared" si="121"/>
        <v>0</v>
      </c>
      <c r="L684" s="301">
        <v>8</v>
      </c>
      <c r="M684" s="414">
        <f t="shared" si="122"/>
        <v>0</v>
      </c>
      <c r="N684" s="303">
        <f t="shared" si="123"/>
        <v>0</v>
      </c>
      <c r="O684" s="302">
        <f t="shared" si="124"/>
        <v>0</v>
      </c>
    </row>
    <row r="685" spans="1:15" ht="67.5">
      <c r="A685" s="308">
        <v>23</v>
      </c>
      <c r="B685" s="296" t="s">
        <v>624</v>
      </c>
      <c r="C685" s="304"/>
      <c r="D685" s="298" t="s">
        <v>21</v>
      </c>
      <c r="E685" s="306">
        <v>40</v>
      </c>
      <c r="F685" s="299" t="s">
        <v>612</v>
      </c>
      <c r="G685" s="306">
        <v>75</v>
      </c>
      <c r="H685" s="306">
        <v>0</v>
      </c>
      <c r="I685" s="298">
        <v>90</v>
      </c>
      <c r="J685" s="300"/>
      <c r="K685" s="415">
        <f t="shared" si="121"/>
        <v>0</v>
      </c>
      <c r="L685" s="301">
        <v>8</v>
      </c>
      <c r="M685" s="414">
        <f t="shared" si="122"/>
        <v>0</v>
      </c>
      <c r="N685" s="303">
        <f t="shared" si="123"/>
        <v>0</v>
      </c>
      <c r="O685" s="302">
        <f t="shared" si="124"/>
        <v>0</v>
      </c>
    </row>
    <row r="686" spans="1:15" ht="67.5">
      <c r="A686" s="308">
        <v>24</v>
      </c>
      <c r="B686" s="296" t="s">
        <v>624</v>
      </c>
      <c r="C686" s="304"/>
      <c r="D686" s="298" t="s">
        <v>21</v>
      </c>
      <c r="E686" s="306">
        <v>40</v>
      </c>
      <c r="F686" s="299" t="s">
        <v>612</v>
      </c>
      <c r="G686" s="306">
        <v>75</v>
      </c>
      <c r="H686" s="306">
        <v>1</v>
      </c>
      <c r="I686" s="298">
        <v>70</v>
      </c>
      <c r="J686" s="300"/>
      <c r="K686" s="415">
        <f t="shared" si="121"/>
        <v>0</v>
      </c>
      <c r="L686" s="301">
        <v>8</v>
      </c>
      <c r="M686" s="414">
        <f t="shared" si="122"/>
        <v>0</v>
      </c>
      <c r="N686" s="303">
        <f t="shared" si="123"/>
        <v>0</v>
      </c>
      <c r="O686" s="302">
        <f t="shared" si="124"/>
        <v>0</v>
      </c>
    </row>
    <row r="687" spans="1:15" ht="67.5">
      <c r="A687" s="308">
        <v>25</v>
      </c>
      <c r="B687" s="296" t="s">
        <v>624</v>
      </c>
      <c r="C687" s="304"/>
      <c r="D687" s="298" t="s">
        <v>21</v>
      </c>
      <c r="E687" s="306">
        <v>30</v>
      </c>
      <c r="F687" s="299" t="s">
        <v>612</v>
      </c>
      <c r="G687" s="306">
        <v>75</v>
      </c>
      <c r="H687" s="306">
        <v>1</v>
      </c>
      <c r="I687" s="291">
        <v>60</v>
      </c>
      <c r="J687" s="300"/>
      <c r="K687" s="415">
        <f t="shared" si="121"/>
        <v>0</v>
      </c>
      <c r="L687" s="301">
        <v>8</v>
      </c>
      <c r="M687" s="414">
        <f t="shared" si="122"/>
        <v>0</v>
      </c>
      <c r="N687" s="303">
        <f t="shared" si="123"/>
        <v>0</v>
      </c>
      <c r="O687" s="302">
        <f t="shared" si="124"/>
        <v>0</v>
      </c>
    </row>
    <row r="688" spans="1:15" ht="67.5">
      <c r="A688" s="308">
        <v>26</v>
      </c>
      <c r="B688" s="296" t="s">
        <v>625</v>
      </c>
      <c r="C688" s="304"/>
      <c r="D688" s="298" t="s">
        <v>21</v>
      </c>
      <c r="E688" s="299">
        <v>40</v>
      </c>
      <c r="F688" s="299" t="s">
        <v>612</v>
      </c>
      <c r="G688" s="299">
        <v>75</v>
      </c>
      <c r="H688" s="299">
        <v>2</v>
      </c>
      <c r="I688" s="298">
        <v>190</v>
      </c>
      <c r="J688" s="300"/>
      <c r="K688" s="415">
        <f t="shared" si="121"/>
        <v>0</v>
      </c>
      <c r="L688" s="301">
        <v>8</v>
      </c>
      <c r="M688" s="414">
        <f t="shared" si="122"/>
        <v>0</v>
      </c>
      <c r="N688" s="303">
        <f t="shared" si="123"/>
        <v>0</v>
      </c>
      <c r="O688" s="302">
        <f t="shared" si="124"/>
        <v>0</v>
      </c>
    </row>
    <row r="689" spans="1:15" ht="67.5">
      <c r="A689" s="308">
        <v>27</v>
      </c>
      <c r="B689" s="296" t="s">
        <v>625</v>
      </c>
      <c r="C689" s="304"/>
      <c r="D689" s="298" t="s">
        <v>21</v>
      </c>
      <c r="E689" s="306">
        <v>48</v>
      </c>
      <c r="F689" s="299" t="s">
        <v>612</v>
      </c>
      <c r="G689" s="299">
        <v>90</v>
      </c>
      <c r="H689" s="299">
        <v>2</v>
      </c>
      <c r="I689" s="298">
        <v>180</v>
      </c>
      <c r="J689" s="300"/>
      <c r="K689" s="415">
        <f t="shared" si="121"/>
        <v>0</v>
      </c>
      <c r="L689" s="301">
        <v>8</v>
      </c>
      <c r="M689" s="414">
        <f t="shared" si="122"/>
        <v>0</v>
      </c>
      <c r="N689" s="303">
        <f t="shared" si="123"/>
        <v>0</v>
      </c>
      <c r="O689" s="302">
        <f t="shared" si="124"/>
        <v>0</v>
      </c>
    </row>
    <row r="690" spans="1:15" ht="67.5">
      <c r="A690" s="308">
        <v>28</v>
      </c>
      <c r="B690" s="296" t="s">
        <v>623</v>
      </c>
      <c r="C690" s="304"/>
      <c r="D690" s="298" t="s">
        <v>21</v>
      </c>
      <c r="E690" s="299">
        <v>65</v>
      </c>
      <c r="F690" s="299" t="s">
        <v>612</v>
      </c>
      <c r="G690" s="299">
        <v>90</v>
      </c>
      <c r="H690" s="299">
        <v>2</v>
      </c>
      <c r="I690" s="298">
        <v>6</v>
      </c>
      <c r="J690" s="300"/>
      <c r="K690" s="415">
        <f t="shared" si="121"/>
        <v>0</v>
      </c>
      <c r="L690" s="301">
        <v>8</v>
      </c>
      <c r="M690" s="414">
        <f t="shared" si="122"/>
        <v>0</v>
      </c>
      <c r="N690" s="303">
        <f t="shared" si="123"/>
        <v>0</v>
      </c>
      <c r="O690" s="302">
        <f t="shared" si="124"/>
        <v>0</v>
      </c>
    </row>
    <row r="691" spans="1:15" ht="67.5">
      <c r="A691" s="308">
        <v>29</v>
      </c>
      <c r="B691" s="296" t="s">
        <v>623</v>
      </c>
      <c r="C691" s="304"/>
      <c r="D691" s="298" t="s">
        <v>21</v>
      </c>
      <c r="E691" s="306" t="s">
        <v>626</v>
      </c>
      <c r="F691" s="311"/>
      <c r="G691" s="306" t="s">
        <v>627</v>
      </c>
      <c r="H691" s="306" t="s">
        <v>606</v>
      </c>
      <c r="I691" s="298">
        <v>60</v>
      </c>
      <c r="J691" s="300"/>
      <c r="K691" s="415">
        <f t="shared" si="121"/>
        <v>0</v>
      </c>
      <c r="L691" s="301">
        <v>8</v>
      </c>
      <c r="M691" s="414">
        <f t="shared" si="122"/>
        <v>0</v>
      </c>
      <c r="N691" s="303">
        <f t="shared" si="123"/>
        <v>0</v>
      </c>
      <c r="O691" s="302">
        <f t="shared" si="124"/>
        <v>0</v>
      </c>
    </row>
    <row r="692" spans="1:15" ht="67.5">
      <c r="A692" s="308">
        <v>30</v>
      </c>
      <c r="B692" s="296" t="s">
        <v>628</v>
      </c>
      <c r="C692" s="304"/>
      <c r="D692" s="298" t="s">
        <v>21</v>
      </c>
      <c r="E692" s="299" t="s">
        <v>626</v>
      </c>
      <c r="F692" s="312"/>
      <c r="G692" s="299" t="s">
        <v>627</v>
      </c>
      <c r="H692" s="299" t="s">
        <v>607</v>
      </c>
      <c r="I692" s="298">
        <v>40</v>
      </c>
      <c r="J692" s="300"/>
      <c r="K692" s="415">
        <f t="shared" si="121"/>
        <v>0</v>
      </c>
      <c r="L692" s="301">
        <v>8</v>
      </c>
      <c r="M692" s="414">
        <f t="shared" si="122"/>
        <v>0</v>
      </c>
      <c r="N692" s="303">
        <f t="shared" si="123"/>
        <v>0</v>
      </c>
      <c r="O692" s="302">
        <f t="shared" si="124"/>
        <v>0</v>
      </c>
    </row>
    <row r="693" spans="1:15" ht="67.5">
      <c r="A693" s="308">
        <v>31</v>
      </c>
      <c r="B693" s="296" t="s">
        <v>623</v>
      </c>
      <c r="C693" s="304"/>
      <c r="D693" s="298" t="s">
        <v>21</v>
      </c>
      <c r="E693" s="306" t="s">
        <v>626</v>
      </c>
      <c r="F693" s="311"/>
      <c r="G693" s="299" t="s">
        <v>627</v>
      </c>
      <c r="H693" s="306">
        <v>0</v>
      </c>
      <c r="I693" s="298">
        <v>20</v>
      </c>
      <c r="J693" s="300"/>
      <c r="K693" s="415">
        <f t="shared" si="121"/>
        <v>0</v>
      </c>
      <c r="L693" s="301">
        <v>8</v>
      </c>
      <c r="M693" s="414">
        <f t="shared" si="122"/>
        <v>0</v>
      </c>
      <c r="N693" s="303">
        <f t="shared" si="123"/>
        <v>0</v>
      </c>
      <c r="O693" s="302">
        <f t="shared" si="124"/>
        <v>0</v>
      </c>
    </row>
    <row r="694" spans="1:15" ht="67.5">
      <c r="A694" s="308">
        <v>32</v>
      </c>
      <c r="B694" s="296" t="s">
        <v>623</v>
      </c>
      <c r="C694" s="304"/>
      <c r="D694" s="298" t="s">
        <v>21</v>
      </c>
      <c r="E694" s="306" t="s">
        <v>626</v>
      </c>
      <c r="F694" s="311"/>
      <c r="G694" s="299" t="s">
        <v>627</v>
      </c>
      <c r="H694" s="306">
        <v>1</v>
      </c>
      <c r="I694" s="298">
        <v>20</v>
      </c>
      <c r="J694" s="300"/>
      <c r="K694" s="415">
        <f t="shared" si="121"/>
        <v>0</v>
      </c>
      <c r="L694" s="301">
        <v>8</v>
      </c>
      <c r="M694" s="414">
        <f t="shared" si="122"/>
        <v>0</v>
      </c>
      <c r="N694" s="303">
        <f t="shared" si="123"/>
        <v>0</v>
      </c>
      <c r="O694" s="302">
        <f t="shared" si="124"/>
        <v>0</v>
      </c>
    </row>
    <row r="695" spans="1:15" ht="67.5">
      <c r="A695" s="308">
        <v>33</v>
      </c>
      <c r="B695" s="296" t="s">
        <v>623</v>
      </c>
      <c r="C695" s="304"/>
      <c r="D695" s="298" t="s">
        <v>21</v>
      </c>
      <c r="E695" s="306" t="s">
        <v>626</v>
      </c>
      <c r="F695" s="311"/>
      <c r="G695" s="299" t="s">
        <v>627</v>
      </c>
      <c r="H695" s="306">
        <v>2</v>
      </c>
      <c r="I695" s="298">
        <v>10</v>
      </c>
      <c r="J695" s="300"/>
      <c r="K695" s="415">
        <f t="shared" si="121"/>
        <v>0</v>
      </c>
      <c r="L695" s="301">
        <v>8</v>
      </c>
      <c r="M695" s="414">
        <f t="shared" si="122"/>
        <v>0</v>
      </c>
      <c r="N695" s="303">
        <f t="shared" si="123"/>
        <v>0</v>
      </c>
      <c r="O695" s="302">
        <f t="shared" si="124"/>
        <v>0</v>
      </c>
    </row>
    <row r="696" spans="1:15" ht="56.25">
      <c r="A696" s="308">
        <v>34</v>
      </c>
      <c r="B696" s="296" t="s">
        <v>629</v>
      </c>
      <c r="C696" s="304"/>
      <c r="D696" s="298" t="s">
        <v>21</v>
      </c>
      <c r="E696" s="306">
        <v>20</v>
      </c>
      <c r="F696" s="306" t="s">
        <v>612</v>
      </c>
      <c r="G696" s="299" t="s">
        <v>630</v>
      </c>
      <c r="H696" s="306" t="s">
        <v>604</v>
      </c>
      <c r="I696" s="298">
        <v>10</v>
      </c>
      <c r="J696" s="300"/>
      <c r="K696" s="415">
        <f t="shared" si="121"/>
        <v>0</v>
      </c>
      <c r="L696" s="301">
        <v>8</v>
      </c>
      <c r="M696" s="414">
        <f t="shared" si="122"/>
        <v>0</v>
      </c>
      <c r="N696" s="303">
        <f t="shared" si="123"/>
        <v>0</v>
      </c>
      <c r="O696" s="302">
        <f t="shared" si="124"/>
        <v>0</v>
      </c>
    </row>
    <row r="697" spans="1:15" ht="56.25">
      <c r="A697" s="308">
        <v>35</v>
      </c>
      <c r="B697" s="296" t="s">
        <v>629</v>
      </c>
      <c r="C697" s="304"/>
      <c r="D697" s="298" t="s">
        <v>21</v>
      </c>
      <c r="E697" s="306">
        <v>17</v>
      </c>
      <c r="F697" s="306" t="s">
        <v>612</v>
      </c>
      <c r="G697" s="299" t="s">
        <v>631</v>
      </c>
      <c r="H697" s="306" t="s">
        <v>602</v>
      </c>
      <c r="I697" s="298">
        <v>4</v>
      </c>
      <c r="J697" s="300"/>
      <c r="K697" s="415">
        <f t="shared" si="121"/>
        <v>0</v>
      </c>
      <c r="L697" s="301">
        <v>8</v>
      </c>
      <c r="M697" s="414">
        <f t="shared" si="122"/>
        <v>0</v>
      </c>
      <c r="N697" s="303">
        <f t="shared" si="123"/>
        <v>0</v>
      </c>
      <c r="O697" s="302">
        <f t="shared" si="124"/>
        <v>0</v>
      </c>
    </row>
    <row r="698" spans="1:15" ht="56.25">
      <c r="A698" s="308">
        <v>36</v>
      </c>
      <c r="B698" s="296" t="s">
        <v>632</v>
      </c>
      <c r="C698" s="304"/>
      <c r="D698" s="298" t="s">
        <v>21</v>
      </c>
      <c r="E698" s="306">
        <v>20</v>
      </c>
      <c r="F698" s="306" t="s">
        <v>612</v>
      </c>
      <c r="G698" s="299" t="s">
        <v>630</v>
      </c>
      <c r="H698" s="306" t="s">
        <v>606</v>
      </c>
      <c r="I698" s="298">
        <v>12</v>
      </c>
      <c r="J698" s="300"/>
      <c r="K698" s="415">
        <f t="shared" si="121"/>
        <v>0</v>
      </c>
      <c r="L698" s="301">
        <v>8</v>
      </c>
      <c r="M698" s="414">
        <f t="shared" si="122"/>
        <v>0</v>
      </c>
      <c r="N698" s="303">
        <f t="shared" si="123"/>
        <v>0</v>
      </c>
      <c r="O698" s="302">
        <f t="shared" si="124"/>
        <v>0</v>
      </c>
    </row>
    <row r="699" spans="1:15" ht="56.25">
      <c r="A699" s="308">
        <v>37</v>
      </c>
      <c r="B699" s="296" t="s">
        <v>633</v>
      </c>
      <c r="C699" s="304"/>
      <c r="D699" s="298" t="s">
        <v>21</v>
      </c>
      <c r="E699" s="306">
        <v>26</v>
      </c>
      <c r="F699" s="306" t="s">
        <v>612</v>
      </c>
      <c r="G699" s="299" t="s">
        <v>630</v>
      </c>
      <c r="H699" s="306" t="s">
        <v>607</v>
      </c>
      <c r="I699" s="298">
        <v>10</v>
      </c>
      <c r="J699" s="300"/>
      <c r="K699" s="415">
        <f t="shared" si="121"/>
        <v>0</v>
      </c>
      <c r="L699" s="301">
        <v>8</v>
      </c>
      <c r="M699" s="414">
        <f t="shared" si="122"/>
        <v>0</v>
      </c>
      <c r="N699" s="303">
        <f t="shared" si="123"/>
        <v>0</v>
      </c>
      <c r="O699" s="302">
        <f t="shared" si="124"/>
        <v>0</v>
      </c>
    </row>
    <row r="700" spans="1:15" ht="56.25">
      <c r="A700" s="308">
        <v>38</v>
      </c>
      <c r="B700" s="296" t="s">
        <v>634</v>
      </c>
      <c r="C700" s="304"/>
      <c r="D700" s="298" t="s">
        <v>21</v>
      </c>
      <c r="E700" s="306" t="s">
        <v>635</v>
      </c>
      <c r="F700" s="306" t="s">
        <v>612</v>
      </c>
      <c r="G700" s="299" t="s">
        <v>636</v>
      </c>
      <c r="H700" s="306">
        <v>1</v>
      </c>
      <c r="I700" s="291">
        <v>8</v>
      </c>
      <c r="J700" s="300"/>
      <c r="K700" s="415">
        <f t="shared" si="121"/>
        <v>0</v>
      </c>
      <c r="L700" s="301">
        <v>8</v>
      </c>
      <c r="M700" s="414">
        <f t="shared" si="122"/>
        <v>0</v>
      </c>
      <c r="N700" s="303">
        <f t="shared" si="123"/>
        <v>0</v>
      </c>
      <c r="O700" s="302">
        <f t="shared" si="124"/>
        <v>0</v>
      </c>
    </row>
    <row r="701" spans="1:15" ht="57" thickBot="1">
      <c r="A701" s="308">
        <v>39</v>
      </c>
      <c r="B701" s="313" t="s">
        <v>637</v>
      </c>
      <c r="C701" s="304"/>
      <c r="D701" s="298" t="s">
        <v>21</v>
      </c>
      <c r="E701" s="306">
        <v>48</v>
      </c>
      <c r="F701" s="306" t="s">
        <v>612</v>
      </c>
      <c r="G701" s="299" t="s">
        <v>636</v>
      </c>
      <c r="H701" s="306">
        <v>0</v>
      </c>
      <c r="I701" s="298">
        <v>6</v>
      </c>
      <c r="J701" s="300"/>
      <c r="K701" s="535">
        <f t="shared" si="121"/>
        <v>0</v>
      </c>
      <c r="L701" s="301">
        <v>8</v>
      </c>
      <c r="M701" s="532">
        <f t="shared" si="122"/>
        <v>0</v>
      </c>
      <c r="N701" s="534">
        <f t="shared" si="123"/>
        <v>0</v>
      </c>
      <c r="O701" s="302">
        <f t="shared" si="124"/>
        <v>0</v>
      </c>
    </row>
    <row r="702" spans="1:15" ht="15.75" thickBot="1">
      <c r="A702" s="244"/>
      <c r="B702" s="643" t="s">
        <v>10</v>
      </c>
      <c r="C702" s="644"/>
      <c r="D702" s="644"/>
      <c r="E702" s="644"/>
      <c r="F702" s="644"/>
      <c r="G702" s="644"/>
      <c r="H702" s="644"/>
      <c r="I702" s="644"/>
      <c r="J702" s="644"/>
      <c r="K702" s="537">
        <f>SUM(K663:K701)</f>
        <v>0</v>
      </c>
      <c r="L702" s="538"/>
      <c r="M702" s="537">
        <f t="shared" ref="M702:N702" si="125">SUM(M663:M701)</f>
        <v>0</v>
      </c>
      <c r="N702" s="537">
        <f t="shared" si="125"/>
        <v>0</v>
      </c>
      <c r="O702" s="540"/>
    </row>
    <row r="703" spans="1:15">
      <c r="A703" s="288"/>
      <c r="B703" s="289"/>
      <c r="C703" s="291"/>
      <c r="D703" s="289"/>
      <c r="E703" s="291"/>
      <c r="F703" s="289"/>
      <c r="G703" s="291"/>
      <c r="H703" s="291"/>
      <c r="I703" s="289"/>
      <c r="J703" s="290"/>
      <c r="K703" s="536"/>
      <c r="L703" s="291"/>
      <c r="M703" s="539"/>
      <c r="N703" s="541"/>
      <c r="O703" s="289"/>
    </row>
    <row r="704" spans="1:15">
      <c r="A704" s="288"/>
      <c r="B704" s="314" t="s">
        <v>661</v>
      </c>
      <c r="C704" s="291"/>
      <c r="D704" s="289"/>
      <c r="E704" s="291"/>
      <c r="F704" s="289"/>
      <c r="G704" s="291"/>
      <c r="H704" s="291"/>
      <c r="I704" s="289"/>
      <c r="J704" s="290"/>
      <c r="K704" s="407"/>
      <c r="L704" s="291"/>
      <c r="M704" s="411"/>
      <c r="N704" s="293"/>
      <c r="O704" s="289"/>
    </row>
    <row r="705" spans="1:15">
      <c r="A705" s="308"/>
      <c r="B705" s="315"/>
      <c r="C705" s="258"/>
      <c r="D705" s="315"/>
      <c r="E705" s="258"/>
      <c r="F705" s="315"/>
      <c r="G705" s="258"/>
      <c r="H705" s="258"/>
      <c r="I705" s="315"/>
      <c r="J705" s="315"/>
      <c r="K705" s="409"/>
      <c r="L705" s="258"/>
      <c r="M705" s="413"/>
      <c r="N705" s="316"/>
      <c r="O705" s="315"/>
    </row>
    <row r="706" spans="1:15" ht="33.75">
      <c r="A706" s="244" t="s">
        <v>11</v>
      </c>
      <c r="B706" s="257" t="s">
        <v>591</v>
      </c>
      <c r="C706" s="257" t="s">
        <v>592</v>
      </c>
      <c r="D706" s="257" t="s">
        <v>593</v>
      </c>
      <c r="E706" s="257" t="s">
        <v>594</v>
      </c>
      <c r="F706" s="257" t="s">
        <v>595</v>
      </c>
      <c r="G706" s="257" t="s">
        <v>596</v>
      </c>
      <c r="H706" s="257" t="s">
        <v>597</v>
      </c>
      <c r="I706" s="257" t="s">
        <v>5</v>
      </c>
      <c r="J706" s="294" t="s">
        <v>598</v>
      </c>
      <c r="K706" s="408" t="s">
        <v>7</v>
      </c>
      <c r="L706" s="295" t="s">
        <v>6</v>
      </c>
      <c r="M706" s="412" t="s">
        <v>8</v>
      </c>
      <c r="N706" s="295" t="s">
        <v>439</v>
      </c>
      <c r="O706" s="295" t="s">
        <v>599</v>
      </c>
    </row>
    <row r="707" spans="1:15" ht="45">
      <c r="A707" s="244">
        <v>1</v>
      </c>
      <c r="B707" s="296" t="s">
        <v>638</v>
      </c>
      <c r="C707" s="299"/>
      <c r="D707" s="298" t="s">
        <v>21</v>
      </c>
      <c r="E707" s="299">
        <v>60</v>
      </c>
      <c r="F707" s="306" t="s">
        <v>612</v>
      </c>
      <c r="G707" s="299" t="s">
        <v>636</v>
      </c>
      <c r="H707" s="299">
        <v>1</v>
      </c>
      <c r="I707" s="298">
        <v>10</v>
      </c>
      <c r="J707" s="317"/>
      <c r="K707" s="410">
        <f>J707*I707</f>
        <v>0</v>
      </c>
      <c r="L707" s="301">
        <v>8</v>
      </c>
      <c r="M707" s="414">
        <f>N707-K707</f>
        <v>0</v>
      </c>
      <c r="N707" s="303">
        <f>K707*1.08</f>
        <v>0</v>
      </c>
      <c r="O707" s="318">
        <f>J707*1.08</f>
        <v>0</v>
      </c>
    </row>
    <row r="708" spans="1:15" ht="135">
      <c r="A708" s="244">
        <v>2</v>
      </c>
      <c r="B708" s="212" t="s">
        <v>639</v>
      </c>
      <c r="C708" s="185"/>
      <c r="D708" s="298" t="s">
        <v>21</v>
      </c>
      <c r="E708" s="203" t="s">
        <v>640</v>
      </c>
      <c r="F708" s="306" t="s">
        <v>612</v>
      </c>
      <c r="G708" s="203">
        <v>90</v>
      </c>
      <c r="H708" s="237">
        <v>0</v>
      </c>
      <c r="I708" s="203">
        <v>2</v>
      </c>
      <c r="J708" s="317"/>
      <c r="K708" s="410">
        <f t="shared" ref="K708:K710" si="126">J708*I708</f>
        <v>0</v>
      </c>
      <c r="L708" s="203">
        <v>8</v>
      </c>
      <c r="M708" s="414">
        <f t="shared" ref="M708:M710" si="127">N708-K708</f>
        <v>0</v>
      </c>
      <c r="N708" s="303">
        <f t="shared" ref="N708:N710" si="128">K708*1.08</f>
        <v>0</v>
      </c>
      <c r="O708" s="318">
        <f t="shared" ref="O708:O710" si="129">J708*1.08</f>
        <v>0</v>
      </c>
    </row>
    <row r="709" spans="1:15" ht="22.5">
      <c r="A709" s="244">
        <v>3</v>
      </c>
      <c r="B709" s="319" t="s">
        <v>641</v>
      </c>
      <c r="C709" s="185"/>
      <c r="D709" s="298" t="s">
        <v>21</v>
      </c>
      <c r="E709" s="203"/>
      <c r="F709" s="306"/>
      <c r="G709" s="203"/>
      <c r="H709" s="237"/>
      <c r="I709" s="203">
        <v>2</v>
      </c>
      <c r="J709" s="317"/>
      <c r="K709" s="410">
        <f t="shared" si="126"/>
        <v>0</v>
      </c>
      <c r="L709" s="203">
        <v>8</v>
      </c>
      <c r="M709" s="414">
        <f t="shared" si="127"/>
        <v>0</v>
      </c>
      <c r="N709" s="303">
        <f t="shared" si="128"/>
        <v>0</v>
      </c>
      <c r="O709" s="318">
        <f t="shared" si="129"/>
        <v>0</v>
      </c>
    </row>
    <row r="710" spans="1:15" ht="23.25" thickBot="1">
      <c r="A710" s="244">
        <v>4</v>
      </c>
      <c r="B710" s="319" t="s">
        <v>642</v>
      </c>
      <c r="C710" s="320"/>
      <c r="D710" s="298" t="s">
        <v>21</v>
      </c>
      <c r="E710" s="420"/>
      <c r="F710" s="204"/>
      <c r="G710" s="203">
        <v>70</v>
      </c>
      <c r="H710" s="204"/>
      <c r="I710" s="203">
        <v>10</v>
      </c>
      <c r="J710" s="239"/>
      <c r="K710" s="529">
        <f t="shared" si="126"/>
        <v>0</v>
      </c>
      <c r="L710" s="420">
        <v>8</v>
      </c>
      <c r="M710" s="532">
        <f t="shared" si="127"/>
        <v>0</v>
      </c>
      <c r="N710" s="534">
        <f t="shared" si="128"/>
        <v>0</v>
      </c>
      <c r="O710" s="318">
        <f t="shared" si="129"/>
        <v>0</v>
      </c>
    </row>
    <row r="711" spans="1:15" ht="15.75" thickBot="1">
      <c r="A711" s="321"/>
      <c r="B711" s="645" t="s">
        <v>691</v>
      </c>
      <c r="C711" s="646"/>
      <c r="D711" s="646"/>
      <c r="E711" s="646"/>
      <c r="F711" s="646"/>
      <c r="G711" s="646"/>
      <c r="H711" s="646"/>
      <c r="I711" s="646"/>
      <c r="J711" s="646"/>
      <c r="K711" s="530">
        <f>SUM(K707:K710)</f>
        <v>0</v>
      </c>
      <c r="L711" s="531"/>
      <c r="M711" s="530">
        <f t="shared" ref="M711:N711" si="130">SUM(M707:M710)</f>
        <v>0</v>
      </c>
      <c r="N711" s="530">
        <f t="shared" si="130"/>
        <v>0</v>
      </c>
      <c r="O711" s="533"/>
    </row>
    <row r="712" spans="1:15">
      <c r="A712" s="1"/>
      <c r="B712" s="1"/>
      <c r="C712" s="1"/>
      <c r="D712" s="1"/>
      <c r="E712" s="1"/>
      <c r="F712" s="1"/>
      <c r="G712" s="1"/>
      <c r="H712" s="1"/>
      <c r="I712" s="1"/>
      <c r="J712" s="1"/>
      <c r="K712" s="1"/>
      <c r="L712" s="1"/>
    </row>
    <row r="713" spans="1:15">
      <c r="A713" s="1"/>
      <c r="B713" s="1"/>
      <c r="C713" s="1"/>
      <c r="D713" s="1"/>
      <c r="E713" s="1"/>
      <c r="F713" s="1"/>
      <c r="G713" s="1"/>
      <c r="H713" s="1"/>
      <c r="I713" s="1"/>
      <c r="J713" s="1"/>
      <c r="K713" s="1"/>
      <c r="L713" s="1"/>
    </row>
  </sheetData>
  <mergeCells count="77">
    <mergeCell ref="B645:L645"/>
    <mergeCell ref="B500:L500"/>
    <mergeCell ref="B501:L501"/>
    <mergeCell ref="B523:L523"/>
    <mergeCell ref="B532:L532"/>
    <mergeCell ref="B547:L547"/>
    <mergeCell ref="B548:L548"/>
    <mergeCell ref="B279:L279"/>
    <mergeCell ref="B353:L353"/>
    <mergeCell ref="B354:L354"/>
    <mergeCell ref="B374:L374"/>
    <mergeCell ref="B429:L429"/>
    <mergeCell ref="B78:L78"/>
    <mergeCell ref="B127:L127"/>
    <mergeCell ref="B208:L208"/>
    <mergeCell ref="B209:L209"/>
    <mergeCell ref="B217:L217"/>
    <mergeCell ref="B69:L69"/>
    <mergeCell ref="B70:L70"/>
    <mergeCell ref="B68:L68"/>
    <mergeCell ref="B71:L71"/>
    <mergeCell ref="B526:D526"/>
    <mergeCell ref="B468:G468"/>
    <mergeCell ref="B475:G475"/>
    <mergeCell ref="B281:L281"/>
    <mergeCell ref="B631:D631"/>
    <mergeCell ref="B454:E454"/>
    <mergeCell ref="B471:D471"/>
    <mergeCell ref="B516:F516"/>
    <mergeCell ref="B482:G482"/>
    <mergeCell ref="B499:G499"/>
    <mergeCell ref="B513:G513"/>
    <mergeCell ref="B522:G522"/>
    <mergeCell ref="B616:G616"/>
    <mergeCell ref="B452:L452"/>
    <mergeCell ref="B469:L469"/>
    <mergeCell ref="B483:L483"/>
    <mergeCell ref="B126:G126"/>
    <mergeCell ref="B207:G207"/>
    <mergeCell ref="B216:G216"/>
    <mergeCell ref="B242:G242"/>
    <mergeCell ref="A255:G255"/>
    <mergeCell ref="B218:L218"/>
    <mergeCell ref="B243:L243"/>
    <mergeCell ref="B244:L244"/>
    <mergeCell ref="B19:G19"/>
    <mergeCell ref="B67:G67"/>
    <mergeCell ref="B77:G77"/>
    <mergeCell ref="B85:G85"/>
    <mergeCell ref="A520:A521"/>
    <mergeCell ref="B431:F431"/>
    <mergeCell ref="B129:E129"/>
    <mergeCell ref="B356:F356"/>
    <mergeCell ref="B277:G277"/>
    <mergeCell ref="B319:G319"/>
    <mergeCell ref="B352:G352"/>
    <mergeCell ref="B373:G373"/>
    <mergeCell ref="B413:G413"/>
    <mergeCell ref="B428:G428"/>
    <mergeCell ref="B437:G437"/>
    <mergeCell ref="B451:G451"/>
    <mergeCell ref="B702:J702"/>
    <mergeCell ref="B711:J711"/>
    <mergeCell ref="B531:G531"/>
    <mergeCell ref="B546:G546"/>
    <mergeCell ref="B581:G581"/>
    <mergeCell ref="B596:G596"/>
    <mergeCell ref="B604:G604"/>
    <mergeCell ref="B627:G627"/>
    <mergeCell ref="B635:G635"/>
    <mergeCell ref="B644:G644"/>
    <mergeCell ref="B658:G658"/>
    <mergeCell ref="B597:L597"/>
    <mergeCell ref="B617:L617"/>
    <mergeCell ref="B618:L618"/>
    <mergeCell ref="B628:L628"/>
    <mergeCell ref="B636:L636"/>
  </mergeCells>
  <pageMargins left="0.7" right="0.7" top="0.75" bottom="0.75" header="0.3" footer="0.3"/>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5:A41"/>
  <sheetViews>
    <sheetView workbookViewId="0">
      <selection activeCell="N25" sqref="N25"/>
    </sheetView>
  </sheetViews>
  <sheetFormatPr defaultRowHeight="15"/>
  <sheetData>
    <row r="25" s="35" customFormat="1"/>
    <row r="27" ht="18" customHeight="1"/>
    <row r="28" ht="26.25" customHeight="1"/>
    <row r="34" ht="23.25" customHeight="1"/>
    <row r="35" ht="33.75" customHeight="1"/>
    <row r="36" s="1" customFormat="1" ht="25.5" customHeight="1"/>
    <row r="37" ht="30.75" customHeight="1"/>
    <row r="38" ht="33" customHeight="1"/>
    <row r="39" ht="30.75" customHeight="1"/>
    <row r="40" ht="33" customHeight="1"/>
    <row r="41" ht="27.75" customHeight="1"/>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ZADANIA  NR 1 -35</vt:lpstr>
      <vt:lpstr>Arkusz3</vt:lpstr>
      <vt:lpstr>Arkusz4</vt:lpstr>
      <vt:lpstr>Arkusz2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2025-05-27T09:35:38Z</dcterms:modified>
</cp:coreProperties>
</file>