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Agnieszka\Agnieszka\postępowania 2025\12 - preparaty chemiczne 24-III-25\do ogłoszenia\V wyjaśnienia\"/>
    </mc:Choice>
  </mc:AlternateContent>
  <xr:revisionPtr revIDLastSave="0" documentId="13_ncr:1_{4F9336EF-6420-4114-9335-5AAF1EE66AB8}" xr6:coauthVersionLast="36" xr6:coauthVersionMax="36" xr10:uidLastSave="{00000000-0000-0000-0000-000000000000}"/>
  <bookViews>
    <workbookView xWindow="0" yWindow="0" windowWidth="28800" windowHeight="12300" firstSheet="44" activeTab="46" xr2:uid="{00000000-000D-0000-FFFF-FFFF00000000}"/>
  </bookViews>
  <sheets>
    <sheet name="1" sheetId="1" r:id="rId1"/>
    <sheet name="2" sheetId="20" r:id="rId2"/>
    <sheet name="3" sheetId="21" r:id="rId3"/>
    <sheet name="4" sheetId="22" r:id="rId4"/>
    <sheet name="5" sheetId="23" r:id="rId5"/>
    <sheet name="6" sheetId="24" r:id="rId6"/>
    <sheet name="7" sheetId="25" r:id="rId7"/>
    <sheet name="8" sheetId="26" r:id="rId8"/>
    <sheet name="9" sheetId="27" r:id="rId9"/>
    <sheet name="10" sheetId="28" r:id="rId10"/>
    <sheet name="11" sheetId="29" r:id="rId11"/>
    <sheet name="12" sheetId="30" r:id="rId12"/>
    <sheet name="13" sheetId="31" r:id="rId13"/>
    <sheet name="14" sheetId="32" r:id="rId14"/>
    <sheet name="15" sheetId="33" r:id="rId15"/>
    <sheet name="16" sheetId="34" r:id="rId16"/>
    <sheet name="17" sheetId="40" r:id="rId17"/>
    <sheet name="18" sheetId="41" r:id="rId18"/>
    <sheet name="19" sheetId="42" r:id="rId19"/>
    <sheet name="20" sheetId="43" r:id="rId20"/>
    <sheet name="21" sheetId="44" r:id="rId21"/>
    <sheet name="22" sheetId="45" r:id="rId22"/>
    <sheet name="23" sheetId="46" r:id="rId23"/>
    <sheet name="24" sheetId="47" r:id="rId24"/>
    <sheet name="25" sheetId="48" r:id="rId25"/>
    <sheet name="26" sheetId="49" r:id="rId26"/>
    <sheet name="27" sheetId="50" r:id="rId27"/>
    <sheet name="28" sheetId="51" r:id="rId28"/>
    <sheet name="29" sheetId="52" r:id="rId29"/>
    <sheet name="30" sheetId="53" r:id="rId30"/>
    <sheet name="31" sheetId="54" r:id="rId31"/>
    <sheet name="32" sheetId="55" r:id="rId32"/>
    <sheet name="33" sheetId="57" r:id="rId33"/>
    <sheet name="34" sheetId="58" r:id="rId34"/>
    <sheet name="35" sheetId="59" r:id="rId35"/>
    <sheet name="36" sheetId="60" r:id="rId36"/>
    <sheet name="37" sheetId="61" r:id="rId37"/>
    <sheet name="38" sheetId="62" r:id="rId38"/>
    <sheet name="39" sheetId="63" r:id="rId39"/>
    <sheet name="40" sheetId="64" r:id="rId40"/>
    <sheet name="41" sheetId="65" r:id="rId41"/>
    <sheet name="42" sheetId="66" r:id="rId42"/>
    <sheet name="43" sheetId="67" r:id="rId43"/>
    <sheet name="44" sheetId="68" r:id="rId44"/>
    <sheet name="45" sheetId="69" r:id="rId45"/>
    <sheet name="46" sheetId="70" r:id="rId46"/>
    <sheet name="47" sheetId="71" r:id="rId47"/>
    <sheet name="48" sheetId="72" r:id="rId48"/>
    <sheet name="49" sheetId="73" r:id="rId49"/>
    <sheet name="50" sheetId="74" r:id="rId50"/>
    <sheet name="51" sheetId="75" r:id="rId51"/>
    <sheet name="52" sheetId="76" r:id="rId52"/>
    <sheet name="53" sheetId="77" r:id="rId53"/>
    <sheet name="54" sheetId="78" r:id="rId54"/>
    <sheet name="55" sheetId="79" r:id="rId55"/>
    <sheet name="56" sheetId="80" r:id="rId56"/>
    <sheet name="57" sheetId="81" r:id="rId57"/>
    <sheet name="58" sheetId="82" r:id="rId58"/>
    <sheet name="59" sheetId="83" r:id="rId59"/>
    <sheet name="60" sheetId="84" r:id="rId60"/>
    <sheet name="61" sheetId="85" r:id="rId61"/>
    <sheet name="62" sheetId="86" r:id="rId62"/>
    <sheet name="63" sheetId="87" r:id="rId63"/>
    <sheet name="64" sheetId="88" r:id="rId64"/>
    <sheet name="65" sheetId="89" r:id="rId65"/>
    <sheet name="66" sheetId="90" r:id="rId66"/>
    <sheet name="67" sheetId="91" r:id="rId67"/>
    <sheet name="68" sheetId="92" r:id="rId68"/>
    <sheet name="69" sheetId="93" r:id="rId69"/>
    <sheet name="70" sheetId="95" r:id="rId70"/>
    <sheet name="71" sheetId="97" r:id="rId71"/>
    <sheet name="72" sheetId="96" r:id="rId72"/>
    <sheet name="73" sheetId="100" r:id="rId73"/>
    <sheet name="74" sheetId="99" r:id="rId74"/>
    <sheet name="75" sheetId="101" r:id="rId75"/>
    <sheet name="76" sheetId="102" r:id="rId76"/>
    <sheet name="77" sheetId="104" r:id="rId77"/>
    <sheet name="78" sheetId="105" r:id="rId78"/>
    <sheet name="79" sheetId="106" r:id="rId79"/>
    <sheet name="80" sheetId="107" r:id="rId80"/>
    <sheet name="81" sheetId="108" r:id="rId81"/>
    <sheet name="82" sheetId="109" r:id="rId82"/>
    <sheet name="83" sheetId="110" r:id="rId83"/>
    <sheet name="84" sheetId="111" r:id="rId84"/>
    <sheet name="85" sheetId="112" r:id="rId85"/>
    <sheet name="86" sheetId="113" r:id="rId86"/>
    <sheet name="87" sheetId="114" r:id="rId87"/>
    <sheet name="88" sheetId="115" r:id="rId88"/>
    <sheet name="89" sheetId="116" r:id="rId89"/>
    <sheet name="90" sheetId="117" r:id="rId90"/>
    <sheet name="91" sheetId="118" r:id="rId91"/>
    <sheet name="92" sheetId="119" r:id="rId92"/>
    <sheet name="93" sheetId="120" r:id="rId93"/>
    <sheet name="94" sheetId="121" r:id="rId94"/>
    <sheet name="95" sheetId="122" r:id="rId95"/>
    <sheet name="96" sheetId="123" r:id="rId96"/>
    <sheet name="97" sheetId="124" r:id="rId97"/>
    <sheet name="98" sheetId="125" r:id="rId98"/>
    <sheet name="99" sheetId="126" r:id="rId99"/>
    <sheet name="100" sheetId="127" r:id="rId100"/>
    <sheet name="101" sheetId="128" r:id="rId101"/>
    <sheet name="102" sheetId="129" r:id="rId102"/>
    <sheet name="103" sheetId="130" r:id="rId103"/>
    <sheet name="104" sheetId="133" r:id="rId104"/>
    <sheet name="105" sheetId="134" r:id="rId105"/>
  </sheets>
  <definedNames>
    <definedName name="_xlnm.Print_Area" localSheetId="0">'1'!$A$1:$O$16</definedName>
    <definedName name="_xlnm.Print_Titles" localSheetId="0">'1'!$4:$5</definedName>
  </definedNames>
  <calcPr calcId="191029"/>
</workbook>
</file>

<file path=xl/calcChain.xml><?xml version="1.0" encoding="utf-8"?>
<calcChain xmlns="http://schemas.openxmlformats.org/spreadsheetml/2006/main">
  <c r="F6" i="32" l="1"/>
  <c r="F6" i="134" l="1"/>
  <c r="F7" i="134" s="1"/>
  <c r="A8" i="134" s="1"/>
  <c r="F6" i="133"/>
  <c r="F7" i="133" s="1"/>
  <c r="A8" i="133" s="1"/>
  <c r="F6" i="34" l="1"/>
  <c r="F7" i="34" s="1"/>
  <c r="A8" i="34" s="1"/>
  <c r="F6" i="130" l="1"/>
  <c r="F7" i="130" s="1"/>
  <c r="A8" i="130" s="1"/>
  <c r="F6" i="129"/>
  <c r="F7" i="129" s="1"/>
  <c r="A8" i="129" s="1"/>
  <c r="F6" i="128"/>
  <c r="F7" i="128" s="1"/>
  <c r="A8" i="128" s="1"/>
  <c r="F6" i="127"/>
  <c r="F7" i="127" s="1"/>
  <c r="A8" i="127" s="1"/>
  <c r="F6" i="126"/>
  <c r="F7" i="126" s="1"/>
  <c r="A8" i="126" s="1"/>
  <c r="F6" i="125"/>
  <c r="F7" i="125" s="1"/>
  <c r="A8" i="125" s="1"/>
  <c r="F6" i="124"/>
  <c r="F7" i="124" s="1"/>
  <c r="A8" i="124" s="1"/>
  <c r="F6" i="123"/>
  <c r="F7" i="123" s="1"/>
  <c r="A8" i="123" s="1"/>
  <c r="F6" i="122"/>
  <c r="F7" i="122" s="1"/>
  <c r="A8" i="122" s="1"/>
  <c r="F6" i="121"/>
  <c r="F7" i="121" s="1"/>
  <c r="A8" i="121" s="1"/>
  <c r="F6" i="120"/>
  <c r="F7" i="120" s="1"/>
  <c r="A8" i="120" s="1"/>
  <c r="F6" i="119"/>
  <c r="F7" i="119" s="1"/>
  <c r="A8" i="119" s="1"/>
  <c r="F6" i="118"/>
  <c r="F7" i="118" s="1"/>
  <c r="A8" i="118" s="1"/>
  <c r="F6" i="117"/>
  <c r="F7" i="117" s="1"/>
  <c r="A8" i="117" s="1"/>
  <c r="F6" i="116"/>
  <c r="F7" i="116" s="1"/>
  <c r="A8" i="116" s="1"/>
  <c r="F6" i="115"/>
  <c r="F7" i="115" s="1"/>
  <c r="A8" i="115" s="1"/>
  <c r="F6" i="114"/>
  <c r="F7" i="114" s="1"/>
  <c r="A8" i="114" s="1"/>
  <c r="F6" i="113"/>
  <c r="F7" i="113" s="1"/>
  <c r="A8" i="113" s="1"/>
  <c r="F6" i="112"/>
  <c r="F7" i="112" s="1"/>
  <c r="A8" i="112" s="1"/>
  <c r="F6" i="111"/>
  <c r="F7" i="111" s="1"/>
  <c r="A8" i="111" s="1"/>
  <c r="F6" i="110"/>
  <c r="F7" i="110" s="1"/>
  <c r="A8" i="110" s="1"/>
  <c r="F6" i="109"/>
  <c r="F7" i="109" s="1"/>
  <c r="A8" i="109" s="1"/>
  <c r="F6" i="108"/>
  <c r="F7" i="108" s="1"/>
  <c r="A8" i="108" s="1"/>
  <c r="F6" i="107"/>
  <c r="F7" i="107" s="1"/>
  <c r="A8" i="107" s="1"/>
  <c r="F6" i="106"/>
  <c r="F7" i="106" s="1"/>
  <c r="A8" i="106" s="1"/>
  <c r="F6" i="105"/>
  <c r="F7" i="105" s="1"/>
  <c r="A8" i="105" s="1"/>
  <c r="F6" i="104"/>
  <c r="F7" i="104" s="1"/>
  <c r="A8" i="104" s="1"/>
  <c r="F6" i="102"/>
  <c r="F7" i="102" s="1"/>
  <c r="A8" i="102" s="1"/>
  <c r="F6" i="101"/>
  <c r="F7" i="101" s="1"/>
  <c r="A8" i="101" s="1"/>
  <c r="F6" i="83"/>
  <c r="F6" i="79"/>
  <c r="F6" i="73"/>
  <c r="F6" i="53"/>
  <c r="F6" i="49"/>
  <c r="F6" i="46"/>
  <c r="F6" i="99" l="1"/>
  <c r="F7" i="99" s="1"/>
  <c r="A8" i="99" s="1"/>
  <c r="F6" i="100"/>
  <c r="F7" i="100" s="1"/>
  <c r="A8" i="100" s="1"/>
  <c r="F6" i="96"/>
  <c r="F7" i="96" s="1"/>
  <c r="A8" i="96" s="1"/>
  <c r="F6" i="97"/>
  <c r="F7" i="97" s="1"/>
  <c r="A8" i="97" s="1"/>
  <c r="F6" i="95"/>
  <c r="F7" i="95" s="1"/>
  <c r="A8" i="95" s="1"/>
  <c r="F6" i="82"/>
  <c r="F6" i="77"/>
  <c r="F6" i="42" l="1"/>
  <c r="F7" i="42" s="1"/>
  <c r="A8" i="42" s="1"/>
  <c r="F6" i="93"/>
  <c r="F6" i="84"/>
  <c r="F6" i="20" l="1"/>
  <c r="F7" i="20" l="1"/>
  <c r="A8" i="20" s="1"/>
  <c r="F7" i="93"/>
  <c r="A8" i="93" s="1"/>
  <c r="F6" i="92"/>
  <c r="F7" i="92" s="1"/>
  <c r="A8" i="92" s="1"/>
  <c r="F6" i="91"/>
  <c r="F7" i="91" s="1"/>
  <c r="A8" i="91" s="1"/>
  <c r="F6" i="90"/>
  <c r="F7" i="90" s="1"/>
  <c r="A8" i="90" s="1"/>
  <c r="F6" i="89"/>
  <c r="F7" i="89" s="1"/>
  <c r="A8" i="89" s="1"/>
  <c r="F6" i="88"/>
  <c r="F7" i="88" s="1"/>
  <c r="A8" i="88" s="1"/>
  <c r="F6" i="87"/>
  <c r="F7" i="87" s="1"/>
  <c r="A8" i="87" s="1"/>
  <c r="F6" i="86"/>
  <c r="F7" i="86" s="1"/>
  <c r="A8" i="86" s="1"/>
  <c r="F6" i="85"/>
  <c r="F7" i="85" s="1"/>
  <c r="A8" i="85" s="1"/>
  <c r="F7" i="84"/>
  <c r="A8" i="84" s="1"/>
  <c r="F7" i="83"/>
  <c r="A8" i="83" s="1"/>
  <c r="F7" i="82"/>
  <c r="A8" i="82" s="1"/>
  <c r="F6" i="81"/>
  <c r="F7" i="81" s="1"/>
  <c r="A8" i="81" s="1"/>
  <c r="F6" i="80"/>
  <c r="F7" i="80" s="1"/>
  <c r="A8" i="80" s="1"/>
  <c r="F7" i="79"/>
  <c r="A8" i="79" s="1"/>
  <c r="F6" i="78"/>
  <c r="F7" i="78" s="1"/>
  <c r="A8" i="78" s="1"/>
  <c r="F7" i="77"/>
  <c r="A8" i="77" s="1"/>
  <c r="F6" i="76"/>
  <c r="F7" i="76" s="1"/>
  <c r="A8" i="76" s="1"/>
  <c r="F6" i="75"/>
  <c r="F7" i="75" s="1"/>
  <c r="A8" i="75" s="1"/>
  <c r="F6" i="74"/>
  <c r="F7" i="74" s="1"/>
  <c r="A8" i="74" s="1"/>
  <c r="F7" i="73"/>
  <c r="A8" i="73" s="1"/>
  <c r="F6" i="72"/>
  <c r="F7" i="72" s="1"/>
  <c r="A8" i="72" s="1"/>
  <c r="F6" i="71"/>
  <c r="F7" i="71" s="1"/>
  <c r="A8" i="71" s="1"/>
  <c r="F6" i="70"/>
  <c r="F7" i="70" s="1"/>
  <c r="A8" i="70" s="1"/>
  <c r="F6" i="69"/>
  <c r="F7" i="69" s="1"/>
  <c r="A8" i="69" s="1"/>
  <c r="F6" i="68"/>
  <c r="F7" i="68" s="1"/>
  <c r="A8" i="68" s="1"/>
  <c r="F6" i="67"/>
  <c r="F7" i="67" s="1"/>
  <c r="A8" i="67" s="1"/>
  <c r="F6" i="66"/>
  <c r="F7" i="66" s="1"/>
  <c r="A8" i="66" s="1"/>
  <c r="F6" i="65"/>
  <c r="F7" i="65" s="1"/>
  <c r="A8" i="65" s="1"/>
  <c r="F6" i="64"/>
  <c r="F7" i="64" s="1"/>
  <c r="A8" i="64" s="1"/>
  <c r="F6" i="63"/>
  <c r="F7" i="63" s="1"/>
  <c r="A8" i="63" s="1"/>
  <c r="F6" i="62"/>
  <c r="F7" i="62" s="1"/>
  <c r="A8" i="62" s="1"/>
  <c r="F6" i="61"/>
  <c r="F7" i="61" s="1"/>
  <c r="A8" i="61" s="1"/>
  <c r="F6" i="60"/>
  <c r="F7" i="60" s="1"/>
  <c r="A8" i="60" s="1"/>
  <c r="F6" i="59"/>
  <c r="F7" i="59" s="1"/>
  <c r="A8" i="59" s="1"/>
  <c r="F6" i="58"/>
  <c r="F7" i="58" s="1"/>
  <c r="A8" i="58" s="1"/>
  <c r="F6" i="57"/>
  <c r="F7" i="57" s="1"/>
  <c r="A8" i="57" s="1"/>
  <c r="F6" i="55"/>
  <c r="F7" i="55" s="1"/>
  <c r="A8" i="55" s="1"/>
  <c r="F6" i="54"/>
  <c r="F7" i="54" s="1"/>
  <c r="A8" i="54" s="1"/>
  <c r="F7" i="53"/>
  <c r="A8" i="53" s="1"/>
  <c r="F6" i="52"/>
  <c r="F7" i="52" s="1"/>
  <c r="A8" i="52" s="1"/>
  <c r="F6" i="51"/>
  <c r="F7" i="51" s="1"/>
  <c r="A8" i="51" s="1"/>
  <c r="F6" i="50"/>
  <c r="F7" i="50" s="1"/>
  <c r="A8" i="50" s="1"/>
  <c r="F7" i="49"/>
  <c r="A8" i="49" s="1"/>
  <c r="F6" i="48"/>
  <c r="F7" i="48" s="1"/>
  <c r="A8" i="48" s="1"/>
  <c r="F6" i="47"/>
  <c r="F7" i="47" s="1"/>
  <c r="A8" i="47" s="1"/>
  <c r="F7" i="46"/>
  <c r="A8" i="46" s="1"/>
  <c r="F6" i="45"/>
  <c r="F7" i="45" s="1"/>
  <c r="A8" i="45" s="1"/>
  <c r="F6" i="44"/>
  <c r="F7" i="44" s="1"/>
  <c r="A8" i="44" s="1"/>
  <c r="F6" i="43"/>
  <c r="F7" i="43" s="1"/>
  <c r="A8" i="43" s="1"/>
  <c r="F6" i="41"/>
  <c r="F7" i="41" s="1"/>
  <c r="A8" i="41" s="1"/>
  <c r="F6" i="40"/>
  <c r="F7" i="40" s="1"/>
  <c r="A8" i="40" s="1"/>
  <c r="F6" i="33"/>
  <c r="F7" i="33" s="1"/>
  <c r="A8" i="33" s="1"/>
  <c r="F7" i="32"/>
  <c r="A8" i="32" s="1"/>
  <c r="F6" i="31"/>
  <c r="F7" i="31" s="1"/>
  <c r="A8" i="31" s="1"/>
  <c r="F6" i="30"/>
  <c r="F7" i="30" s="1"/>
  <c r="A8" i="30" s="1"/>
  <c r="F6" i="29"/>
  <c r="F7" i="29" s="1"/>
  <c r="A8" i="29" s="1"/>
  <c r="F6" i="28"/>
  <c r="F7" i="28" s="1"/>
  <c r="A8" i="28" s="1"/>
  <c r="F6" i="27"/>
  <c r="F7" i="27" s="1"/>
  <c r="A8" i="27" s="1"/>
  <c r="F6" i="26"/>
  <c r="F7" i="26" s="1"/>
  <c r="A8" i="26" s="1"/>
  <c r="F6" i="25" l="1"/>
  <c r="F7" i="25" s="1"/>
  <c r="A8" i="25" s="1"/>
  <c r="F6" i="1"/>
  <c r="F7" i="1" s="1"/>
  <c r="F6" i="24"/>
  <c r="F7" i="24" s="1"/>
  <c r="A8" i="24" s="1"/>
  <c r="F6" i="23"/>
  <c r="F7" i="23" s="1"/>
  <c r="A8" i="23" s="1"/>
  <c r="F6" i="22"/>
  <c r="F7" i="22" s="1"/>
  <c r="A8" i="22" s="1"/>
  <c r="F6" i="21"/>
  <c r="F7" i="21" s="1"/>
  <c r="A8" i="21" s="1"/>
  <c r="A8" i="1" l="1"/>
</calcChain>
</file>

<file path=xl/sharedStrings.xml><?xml version="1.0" encoding="utf-8"?>
<sst xmlns="http://schemas.openxmlformats.org/spreadsheetml/2006/main" count="2355" uniqueCount="238">
  <si>
    <t>Ilość</t>
  </si>
  <si>
    <t>J.m.</t>
  </si>
  <si>
    <t>Opis przedmiotu zamówienia</t>
  </si>
  <si>
    <t>L.p.</t>
  </si>
  <si>
    <t>1</t>
  </si>
  <si>
    <t>2</t>
  </si>
  <si>
    <t>3</t>
  </si>
  <si>
    <t>4</t>
  </si>
  <si>
    <t>Cena jednostkowa brutto</t>
  </si>
  <si>
    <t>Cena brutto*</t>
  </si>
  <si>
    <t>*podświetlona na czerwono komórka oznacza błąd w obliczeniach</t>
  </si>
  <si>
    <t>Producent/ Typ/ Model</t>
  </si>
  <si>
    <t>SUMA**:</t>
  </si>
  <si>
    <t>** w komórce podsumowującej cenę brutto wprowadzona została formuła licząca, nie zwalnia ona jednak Wykonawcy ze sprawdzenia poprawności danych i nie może być przyczyną unieważnienia postępowania</t>
  </si>
  <si>
    <t>FORMULARZ CENOWY NA  - zadanie nr 1</t>
  </si>
  <si>
    <t>FORMULARZ CENOWY NA - zadanie nr 3</t>
  </si>
  <si>
    <t>FORMULARZ CENOWY NA  - zadanie nr 4</t>
  </si>
  <si>
    <t>FORMULARZ CENOWY NA - zadanie nr 5</t>
  </si>
  <si>
    <t>FORMULARZ CENOWY NA  - zadanie nr 6</t>
  </si>
  <si>
    <t>FORMULARZ CENOWY NA  - zadanie nr 7</t>
  </si>
  <si>
    <t>FORMULARZ CENOWY NA  - zadanie nr 8</t>
  </si>
  <si>
    <t>FORMULARZ CENOWY NA  - zadanie nr 9</t>
  </si>
  <si>
    <t>FORMULARZ CENOWY NA  - zadanie nr 10</t>
  </si>
  <si>
    <t>FORMULARZ CENOWY NA  - zadanie nr 11</t>
  </si>
  <si>
    <t>FORMULARZ CENOWY NA  - zadanie nr 12</t>
  </si>
  <si>
    <t>FORMULARZ CENOWY NA  - zadanie nr 13</t>
  </si>
  <si>
    <t>FORMULARZ CENOWY NA  - zadanie nr 14</t>
  </si>
  <si>
    <t>FORMULARZ CENOWY NA  - zadanie nr 15</t>
  </si>
  <si>
    <t>FORMULARZ CENOWY NA  - zadanie nr 16</t>
  </si>
  <si>
    <t>FORMULARZ CENOWY NA  - zadanie nr 17</t>
  </si>
  <si>
    <t>FORMULARZ CENOWY NA  - zadanie nr 18</t>
  </si>
  <si>
    <t>FORMULARZ CENOWY NA  - zadanie nr 19</t>
  </si>
  <si>
    <t>FORMULARZ CENOWY NA  - zadanie nr 20</t>
  </si>
  <si>
    <t>FORMULARZ CENOWY NA  - zadanie nr 21</t>
  </si>
  <si>
    <t>FORMULARZ CENOWY NA  - zadanie nr 22</t>
  </si>
  <si>
    <t>FORMULARZ CENOWY NA  - zadanie nr 23</t>
  </si>
  <si>
    <t>FORMULARZ CENOWY NA  - zadanie nr 24</t>
  </si>
  <si>
    <t>FORMULARZ CENOWY NA  - zadanie nr 25</t>
  </si>
  <si>
    <t>FORMULARZ CENOWY NA  - zadanie nr 26</t>
  </si>
  <si>
    <t>FORMULARZ CENOWY NA  - zadanie nr 27</t>
  </si>
  <si>
    <t>FORMULARZ CENOWY NA  - zadanie nr 28</t>
  </si>
  <si>
    <t>FORMULARZ CENOWY NA  - zadanie nr 29</t>
  </si>
  <si>
    <t>FORMULARZ CENOWY NA  - zadanie nr 30</t>
  </si>
  <si>
    <t>FORMULARZ CENOWY NA  - zadanie nr 31</t>
  </si>
  <si>
    <t>FORMULARZ CENOWY NA  - zadanie nr 32</t>
  </si>
  <si>
    <t>FORMULARZ CENOWY NA  - zadanie nr 33</t>
  </si>
  <si>
    <t>FORMULARZ CENOWY NA  - zadanie nr 34</t>
  </si>
  <si>
    <t>FORMULARZ CENOWY NA  - zadanie nr 35</t>
  </si>
  <si>
    <t>FORMULARZ CENOWY NA  - zadanie nr 36</t>
  </si>
  <si>
    <t>FORMULARZ CENOWY NA  - zadanie nr 37</t>
  </si>
  <si>
    <t>FORMULARZ CENOWY NA  - zadanie nr 38</t>
  </si>
  <si>
    <t>FORMULARZ CENOWY NA  - zadanie nr 39</t>
  </si>
  <si>
    <t>FORMULARZ CENOWY NA  - zadanie nr 40</t>
  </si>
  <si>
    <t>FORMULARZ CENOWY NA  - zadanie nr 41</t>
  </si>
  <si>
    <t>FORMULARZ CENOWY NA  - zadanie nr 42</t>
  </si>
  <si>
    <t>FORMULARZ CENOWY NA  - zadanie nr 43</t>
  </si>
  <si>
    <t>FORMULARZ CENOWY NA  - zadanie nr 45</t>
  </si>
  <si>
    <t>FORMULARZ CENOWY NA  - zadanie nr 46</t>
  </si>
  <si>
    <t>FORMULARZ CENOWY NA  - zadanie nr 47</t>
  </si>
  <si>
    <t>FORMULARZ CENOWY NA  - zadanie nr 48</t>
  </si>
  <si>
    <t>FORMULARZ CENOWY NA  - zadanie nr 49</t>
  </si>
  <si>
    <t>FORMULARZ CENOWY NA  - zadanie nr 51</t>
  </si>
  <si>
    <t>FORMULARZ CENOWY NA  - zadanie nr 52</t>
  </si>
  <si>
    <t>FORMULARZ CENOWY NA  - zadanie nr 53</t>
  </si>
  <si>
    <t>FORMULARZ CENOWY NA  - zadanie nr 54</t>
  </si>
  <si>
    <t>FORMULARZ CENOWY NA  - zadanie nr 55</t>
  </si>
  <si>
    <t>FORMULARZ CENOWY NA  - zadanie nr 56</t>
  </si>
  <si>
    <t>FORMULARZ CENOWY NA  - zadanie nr 57</t>
  </si>
  <si>
    <t>FORMULARZ CENOWY NA  - zadanie nr 58</t>
  </si>
  <si>
    <t>FORMULARZ CENOWY NA  - zadanie nr 59</t>
  </si>
  <si>
    <t>FORMULARZ CENOWY NA  - zadanie nr 60</t>
  </si>
  <si>
    <t>FORMULARZ CENOWY NA  - zadanie nr 61</t>
  </si>
  <si>
    <t>FORMULARZ CENOWY NA  - zadanie nr 62</t>
  </si>
  <si>
    <t>FORMULARZ CENOWY NA  - zadanie nr 63</t>
  </si>
  <si>
    <t>FORMULARZ CENOWY NA  - zadanie nr 64</t>
  </si>
  <si>
    <t>FORMULARZ CENOWY NA  - zadanie nr 66</t>
  </si>
  <si>
    <t>FORMULARZ CENOWY NA  - zadanie nr 67</t>
  </si>
  <si>
    <t>FORMULARZ CENOWY NA  - zadanie nr 68</t>
  </si>
  <si>
    <t>FORMULARZ CENOWY NA  - zadanie nr 69</t>
  </si>
  <si>
    <t>FORMULARZ CENOWY NA  - zadanie nr 70</t>
  </si>
  <si>
    <t>L</t>
  </si>
  <si>
    <t>FORMULARZ CENOWY NA  - zadanie nr 2</t>
  </si>
  <si>
    <t>SZT</t>
  </si>
  <si>
    <t>OP</t>
  </si>
  <si>
    <t>KPL</t>
  </si>
  <si>
    <t>FORMULARZ CENOWY NA  - zadanie nr 71</t>
  </si>
  <si>
    <t>FORMULARZ CENOWY NA  - zadanie nr 72</t>
  </si>
  <si>
    <t>FORMULARZ CENOWY NA  - zadanie nr 73</t>
  </si>
  <si>
    <t>FORMULARZ CENOWY NA  - zadanie nr 74</t>
  </si>
  <si>
    <t>SZT.</t>
  </si>
  <si>
    <t>KG</t>
  </si>
  <si>
    <t>FORMULARZ CENOWY NA  - zadanie nr 75</t>
  </si>
  <si>
    <t>FORMULARZ CENOWY NA  - zadanie nr 76</t>
  </si>
  <si>
    <r>
      <rPr>
        <b/>
        <sz val="10"/>
        <color indexed="8"/>
        <rFont val="Calibri"/>
        <family val="2"/>
        <charset val="238"/>
        <scheme val="minor"/>
      </rPr>
      <t xml:space="preserve">SMAR AMS-G-4343 </t>
    </r>
    <r>
      <rPr>
        <sz val="10"/>
        <color indexed="8"/>
        <rFont val="Calibri"/>
        <family val="2"/>
        <charset val="238"/>
        <scheme val="minor"/>
      </rPr>
      <t xml:space="preserve">
NSN: 9150001199291
P/N: AMS-G-4343
Pojemność: 2uncje</t>
    </r>
  </si>
  <si>
    <t>FORMULARZ CENOWY NA  - zadanie nr 77</t>
  </si>
  <si>
    <t>FORMULARZ CENOWY NA  - zadanie nr 78</t>
  </si>
  <si>
    <t>FORMULARZ CENOWY NA  - zadanie nr 79</t>
  </si>
  <si>
    <t>FORMULARZ CENOWY NA  - zadanie nr 80</t>
  </si>
  <si>
    <t>FORMULARZ CENOWY NA  - zadanie nr 81</t>
  </si>
  <si>
    <r>
      <rPr>
        <b/>
        <sz val="10"/>
        <color indexed="8"/>
        <rFont val="Calibri"/>
        <family val="2"/>
        <charset val="238"/>
        <scheme val="minor"/>
      </rPr>
      <t>SILIKON VV-D-1078</t>
    </r>
    <r>
      <rPr>
        <sz val="10"/>
        <color indexed="8"/>
        <rFont val="Calibri"/>
        <family val="2"/>
        <charset val="238"/>
        <scheme val="minor"/>
      </rPr>
      <t xml:space="preserve">
NSN: 9150000249621
P/N: VV-D-1078</t>
    </r>
  </si>
  <si>
    <t>FORMULARZ CENOWY NA  - zadanie nr 82</t>
  </si>
  <si>
    <t>FORMULARZ CENOWY NA  - zadanie nr 83</t>
  </si>
  <si>
    <t>FORMULARZ CENOWY NA  - zadanie nr 84</t>
  </si>
  <si>
    <t>FORMULARZ CENOWY NA  - zadanie nr 85</t>
  </si>
  <si>
    <t>FORMULARZ CENOWY NA  - zadanie nr 86</t>
  </si>
  <si>
    <t>FORMULARZ CENOWY NA  - zadanie nr 91</t>
  </si>
  <si>
    <t>FORMULARZ CENOWY NA  - zadanie nr 90</t>
  </si>
  <si>
    <t>FORMULARZ CENOWY NA  - zadanie nr 89</t>
  </si>
  <si>
    <t>FORMULARZ CENOWY NA  - zadanie nr 88</t>
  </si>
  <si>
    <t>FORMULARZ CENOWY NA  - zadanie nr 87</t>
  </si>
  <si>
    <t>FORMULARZ CENOWY NA  - zadanie nr 93</t>
  </si>
  <si>
    <t>FORMULARZ CENOWY NA  - zadanie nr 94</t>
  </si>
  <si>
    <t>FORMULARZ CENOWY NA  - zadanie nr 95</t>
  </si>
  <si>
    <t>FORMULARZ CENOWY NA  - zadanie nr 96</t>
  </si>
  <si>
    <t>FORMULARZ CENOWY NA  - zadanie nr 97</t>
  </si>
  <si>
    <t>FORMULARZ CENOWY NA  - zadanie nr 98</t>
  </si>
  <si>
    <t>FORMULARZ CENOWY NA  - zadanie nr 99</t>
  </si>
  <si>
    <t>FORMULARZ CENOWY NA  - zadanie nr 100</t>
  </si>
  <si>
    <t>FORMULARZ CENOWY NA  - zadanie nr 101</t>
  </si>
  <si>
    <t>FORMULARZ CENOWY NA  - zadanie nr 102</t>
  </si>
  <si>
    <t>FORMULARZ CENOWY NA  - zadanie nr 103</t>
  </si>
  <si>
    <t>FORMULARZ CENOWY NA  - zadanie nr 104</t>
  </si>
  <si>
    <t>FORMULARZ CENOWY NA  - zadanie nr 105</t>
  </si>
  <si>
    <t>KLEJ TA4246
NSN: 8040015808007
P/N: TA4246</t>
  </si>
  <si>
    <t>FORMULARZ CENOWY NA  - zadanie nr 65</t>
  </si>
  <si>
    <t>OP.</t>
  </si>
  <si>
    <t>KPL.</t>
  </si>
  <si>
    <t>ŚRODEK ANTYKOROZYJNY BMS3-27
NSN: 8030015699156
P/N: BMS3-27
Kolor: czerwony.</t>
  </si>
  <si>
    <t>FORMULARZ CENOWY NA  - zadanie nr 92</t>
  </si>
  <si>
    <r>
      <rPr>
        <b/>
        <sz val="10"/>
        <rFont val="Calibri"/>
        <family val="2"/>
        <charset val="238"/>
        <scheme val="minor"/>
      </rPr>
      <t>ŚRODEK ANTYBLOKUJĄCY  HI-T 650</t>
    </r>
    <r>
      <rPr>
        <sz val="10"/>
        <rFont val="Calibri"/>
        <family val="2"/>
        <charset val="238"/>
        <scheme val="minor"/>
      </rPr>
      <t xml:space="preserve">
NSN: 8030010316840
P/N: HI-T 650</t>
    </r>
  </si>
  <si>
    <r>
      <rPr>
        <b/>
        <sz val="10"/>
        <rFont val="Calibri"/>
        <family val="2"/>
        <charset val="238"/>
      </rPr>
      <t>ŚRODEK ANTYBLOKUJĄCY</t>
    </r>
    <r>
      <rPr>
        <sz val="10"/>
        <rFont val="Calibri"/>
        <family val="2"/>
        <charset val="238"/>
      </rPr>
      <t xml:space="preserve">
NSN: 9150012447179 
P/N:  771 </t>
    </r>
  </si>
  <si>
    <r>
      <rPr>
        <b/>
        <sz val="10"/>
        <rFont val="Calibri"/>
        <family val="2"/>
        <charset val="238"/>
        <scheme val="minor"/>
      </rPr>
      <t>KLEJ INSTABOND S-100</t>
    </r>
    <r>
      <rPr>
        <sz val="10"/>
        <rFont val="Calibri"/>
        <family val="2"/>
        <charset val="238"/>
        <scheme val="minor"/>
      </rPr>
      <t xml:space="preserve">
NSN: 8040012812729
P/N: INSTABOND S-100</t>
    </r>
  </si>
  <si>
    <r>
      <t xml:space="preserve">
</t>
    </r>
    <r>
      <rPr>
        <b/>
        <sz val="10"/>
        <rFont val="Calibri"/>
        <family val="2"/>
        <charset val="238"/>
      </rPr>
      <t>MASA USZCZELNIAJĄCA DOW CORNING DC340</t>
    </r>
    <r>
      <rPr>
        <sz val="10"/>
        <rFont val="Calibri"/>
        <family val="2"/>
        <charset val="238"/>
      </rPr>
      <t xml:space="preserve">
NSN: 8030012304692
P/N: DC340</t>
    </r>
  </si>
  <si>
    <r>
      <rPr>
        <b/>
        <sz val="10"/>
        <rFont val="Calibri"/>
        <family val="2"/>
        <charset val="238"/>
      </rPr>
      <t>KLEJ 3145RTV CLEAR 3 OZ</t>
    </r>
    <r>
      <rPr>
        <sz val="10"/>
        <rFont val="Calibri"/>
        <family val="2"/>
        <charset val="238"/>
      </rPr>
      <t xml:space="preserve">
NSN: 8040001178510
P/N:  3145RTV CLEAR 3 OZ</t>
    </r>
  </si>
  <si>
    <r>
      <rPr>
        <b/>
        <sz val="10"/>
        <rFont val="Calibri"/>
        <family val="2"/>
        <charset val="238"/>
        <scheme val="minor"/>
      </rPr>
      <t>MASA USZCZELNIAJĄCA ASTM D5363 AN0321 P13</t>
    </r>
    <r>
      <rPr>
        <sz val="10"/>
        <rFont val="Calibri"/>
        <family val="2"/>
        <charset val="238"/>
        <scheme val="minor"/>
      </rPr>
      <t xml:space="preserve">
NSN: 8030010145869
P/N: ASTM D5363 AN0321 P13  </t>
    </r>
  </si>
  <si>
    <r>
      <rPr>
        <b/>
        <sz val="10"/>
        <rFont val="Calibri"/>
        <family val="2"/>
        <charset val="238"/>
      </rPr>
      <t>ŚRODEK ANTYPOŚLIZGOWY PWA36545</t>
    </r>
    <r>
      <rPr>
        <sz val="10"/>
        <rFont val="Calibri"/>
        <family val="2"/>
        <charset val="238"/>
      </rPr>
      <t xml:space="preserve">
NSN: 8030013749056
P/N: PWA36545</t>
    </r>
  </si>
  <si>
    <r>
      <rPr>
        <b/>
        <sz val="10"/>
        <rFont val="Calibri"/>
        <family val="2"/>
        <charset val="238"/>
        <scheme val="minor"/>
      </rPr>
      <t>SMAR LB 8017</t>
    </r>
    <r>
      <rPr>
        <sz val="10"/>
        <rFont val="Calibri"/>
        <family val="2"/>
        <charset val="238"/>
        <scheme val="minor"/>
      </rPr>
      <t xml:space="preserve">
NSN: 9150001116266
P/N: LB 8017</t>
    </r>
  </si>
  <si>
    <r>
      <rPr>
        <b/>
        <sz val="10"/>
        <rFont val="Calibri"/>
        <family val="2"/>
        <charset val="238"/>
      </rPr>
      <t>ŚRODEK ANTYBLOKUJĄCY LUBRI-BOND HT</t>
    </r>
    <r>
      <rPr>
        <sz val="10"/>
        <rFont val="Calibri"/>
        <family val="2"/>
        <charset val="238"/>
      </rPr>
      <t xml:space="preserve">
NSN: 8030010316840
P/N: LUBRI-BOND HT
Opakowanie: 1galon</t>
    </r>
  </si>
  <si>
    <r>
      <rPr>
        <b/>
        <sz val="10"/>
        <rFont val="Calibri"/>
        <family val="2"/>
        <charset val="238"/>
      </rPr>
      <t xml:space="preserve">SMAR MIL-L-23398 </t>
    </r>
    <r>
      <rPr>
        <sz val="10"/>
        <rFont val="Calibri"/>
        <family val="2"/>
        <charset val="238"/>
      </rPr>
      <t xml:space="preserve">
NSN: 9150009547422
P/N: MIL-L-23398  </t>
    </r>
  </si>
  <si>
    <r>
      <rPr>
        <b/>
        <sz val="10"/>
        <rFont val="Calibri"/>
        <family val="2"/>
        <charset val="238"/>
        <scheme val="minor"/>
      </rPr>
      <t>SMAR MIL-G-27617</t>
    </r>
    <r>
      <rPr>
        <sz val="10"/>
        <rFont val="Calibri"/>
        <family val="2"/>
        <charset val="238"/>
        <scheme val="minor"/>
      </rPr>
      <t xml:space="preserve">
NSN: 9150013535788
P/N: MIL-G-27617</t>
    </r>
  </si>
  <si>
    <r>
      <rPr>
        <b/>
        <sz val="10"/>
        <rFont val="Calibri"/>
        <family val="2"/>
        <charset val="238"/>
      </rPr>
      <t xml:space="preserve">USZCZELNIACZ CROSSCHECK 80016 </t>
    </r>
    <r>
      <rPr>
        <sz val="10"/>
        <rFont val="Calibri"/>
        <family val="2"/>
        <charset val="238"/>
      </rPr>
      <t xml:space="preserve">
P/N: 80016
Forma: pasta
Pojemność: tubka 1uncja.</t>
    </r>
  </si>
  <si>
    <r>
      <rPr>
        <b/>
        <sz val="10"/>
        <rFont val="Calibri"/>
        <family val="2"/>
        <charset val="238"/>
        <scheme val="minor"/>
      </rPr>
      <t xml:space="preserve">KLEJ RTV167-GREY </t>
    </r>
    <r>
      <rPr>
        <sz val="10"/>
        <rFont val="Calibri"/>
        <family val="2"/>
        <charset val="238"/>
        <scheme val="minor"/>
      </rPr>
      <t xml:space="preserve">
NSN: 8040001450020
P/N: RTV167-GREY 
Tubka 3 uncje</t>
    </r>
  </si>
  <si>
    <r>
      <rPr>
        <b/>
        <sz val="10"/>
        <rFont val="Calibri"/>
        <family val="2"/>
        <charset val="238"/>
      </rPr>
      <t>MASA USZCZELNIAJĄCA  AMS3276</t>
    </r>
    <r>
      <rPr>
        <sz val="10"/>
        <rFont val="Calibri"/>
        <family val="2"/>
        <charset val="238"/>
      </rPr>
      <t xml:space="preserve">
NSN: 8030005608758
P/N: AMS3276
Ilość składników czynnych - wodorotlenek magnezowy 1200mg.
Butelka: 355 ml</t>
    </r>
  </si>
  <si>
    <r>
      <rPr>
        <b/>
        <sz val="10"/>
        <rFont val="Calibri"/>
        <family val="2"/>
        <charset val="238"/>
      </rPr>
      <t>USZCZELNIACZ PR-1750 A-1/2</t>
    </r>
    <r>
      <rPr>
        <sz val="10"/>
        <rFont val="Calibri"/>
        <family val="2"/>
        <charset val="238"/>
      </rPr>
      <t xml:space="preserve"> 
NSN: 8030003126128
P/N: PR-1750 A-1/2</t>
    </r>
  </si>
  <si>
    <r>
      <rPr>
        <b/>
        <sz val="10"/>
        <rFont val="Calibri"/>
        <family val="2"/>
        <charset val="238"/>
        <scheme val="minor"/>
      </rPr>
      <t>PODKŁAD PR-148</t>
    </r>
    <r>
      <rPr>
        <sz val="10"/>
        <rFont val="Calibri"/>
        <family val="2"/>
        <charset val="238"/>
        <scheme val="minor"/>
      </rPr>
      <t xml:space="preserve">
NSN: 8030005608756
P/N: PR-148</t>
    </r>
  </si>
  <si>
    <r>
      <rPr>
        <b/>
        <sz val="10"/>
        <rFont val="Calibri"/>
        <family val="2"/>
        <charset val="238"/>
      </rPr>
      <t xml:space="preserve">KLEJ  3501 B/A GRAY
</t>
    </r>
    <r>
      <rPr>
        <sz val="10"/>
        <rFont val="Calibri"/>
        <family val="2"/>
        <charset val="238"/>
      </rPr>
      <t>NSN: 8040011977406
P/N: 3501 B/A GRAY</t>
    </r>
  </si>
  <si>
    <r>
      <t xml:space="preserve">KLEJ EA9394
</t>
    </r>
    <r>
      <rPr>
        <sz val="10"/>
        <rFont val="Calibri"/>
        <family val="2"/>
        <charset val="238"/>
      </rPr>
      <t>NSN: 8040012885856
P/N: EA9394</t>
    </r>
  </si>
  <si>
    <r>
      <t xml:space="preserve">KLEJ CB200-40
</t>
    </r>
    <r>
      <rPr>
        <sz val="10"/>
        <rFont val="Calibri"/>
        <family val="2"/>
        <charset val="238"/>
      </rPr>
      <t>NSN: 8040014223958
P/N: CB200-40</t>
    </r>
  </si>
  <si>
    <r>
      <rPr>
        <b/>
        <sz val="10"/>
        <rFont val="Calibri"/>
        <family val="2"/>
        <charset val="238"/>
        <scheme val="minor"/>
      </rPr>
      <t>LAKIER MIL-PRF-81352</t>
    </r>
    <r>
      <rPr>
        <sz val="10"/>
        <rFont val="Calibri"/>
        <family val="2"/>
        <charset val="238"/>
        <scheme val="minor"/>
      </rPr>
      <t xml:space="preserve">
NSN: 8010009357077
P/N: MIL-PRF-81352
KOLOR 17038.</t>
    </r>
  </si>
  <si>
    <r>
      <t xml:space="preserve">ROZCIEŃCZALNIK MIL-T-81772
</t>
    </r>
    <r>
      <rPr>
        <sz val="10"/>
        <rFont val="Calibri"/>
        <family val="2"/>
        <charset val="238"/>
        <scheme val="minor"/>
      </rPr>
      <t>NSN: 8010012121704
P/N: MIL-T-81772</t>
    </r>
  </si>
  <si>
    <r>
      <rPr>
        <b/>
        <sz val="10"/>
        <rFont val="Calibri"/>
        <family val="2"/>
        <charset val="238"/>
        <scheme val="minor"/>
      </rPr>
      <t>LAKIER M81352-1-001G-17875</t>
    </r>
    <r>
      <rPr>
        <sz val="10"/>
        <rFont val="Calibri"/>
        <family val="2"/>
        <charset val="238"/>
        <scheme val="minor"/>
      </rPr>
      <t xml:space="preserve">
NSN:  8010009356608
P/N: M81352-1-001G-17875</t>
    </r>
  </si>
  <si>
    <r>
      <rPr>
        <b/>
        <sz val="10"/>
        <rFont val="Calibri"/>
        <family val="2"/>
        <charset val="238"/>
        <scheme val="minor"/>
      </rPr>
      <t>FARBA EPOKSYDOWA MIL-PRF-23377</t>
    </r>
    <r>
      <rPr>
        <sz val="10"/>
        <rFont val="Calibri"/>
        <family val="2"/>
        <charset val="238"/>
        <scheme val="minor"/>
      </rPr>
      <t xml:space="preserve">
NSN: 8010014416030
P/N: MIL-PRF-23377 </t>
    </r>
  </si>
  <si>
    <r>
      <rPr>
        <b/>
        <sz val="10"/>
        <rFont val="Calibri"/>
        <family val="2"/>
        <charset val="238"/>
        <scheme val="minor"/>
      </rPr>
      <t>FARBA NAWIERZCHNIOWA FMS1027</t>
    </r>
    <r>
      <rPr>
        <sz val="10"/>
        <rFont val="Calibri"/>
        <family val="2"/>
        <charset val="238"/>
        <scheme val="minor"/>
      </rPr>
      <t xml:space="preserve">
P/N: FMS1027
Farba 2 składnikowa (komplet.)
Kolor: szary średni </t>
    </r>
  </si>
  <si>
    <r>
      <rPr>
        <b/>
        <sz val="10"/>
        <rFont val="Calibri"/>
        <family val="2"/>
        <charset val="238"/>
        <scheme val="minor"/>
      </rPr>
      <t>FARBA POLIURETANOWA FP550-36270</t>
    </r>
    <r>
      <rPr>
        <sz val="10"/>
        <rFont val="Calibri"/>
        <family val="2"/>
        <charset val="238"/>
        <scheme val="minor"/>
      </rPr>
      <t xml:space="preserve">
NSN: 8010012555414
P/N: FP550-36270</t>
    </r>
  </si>
  <si>
    <r>
      <rPr>
        <b/>
        <sz val="10"/>
        <rFont val="Calibri"/>
        <family val="2"/>
        <charset val="238"/>
        <scheme val="minor"/>
      </rPr>
      <t>FARBA UTWARDZALNA MIL-PRF-85285 SZARA 36375</t>
    </r>
    <r>
      <rPr>
        <sz val="10"/>
        <rFont val="Calibri"/>
        <family val="2"/>
        <charset val="238"/>
        <scheme val="minor"/>
      </rPr>
      <t xml:space="preserve">
NSN: 8010012659151
P/N: MIL-PRF-85285 SZARA 36375</t>
    </r>
  </si>
  <si>
    <r>
      <rPr>
        <b/>
        <sz val="10"/>
        <rFont val="Calibri"/>
        <family val="2"/>
        <charset val="238"/>
        <scheme val="minor"/>
      </rPr>
      <t>FARBA M85285-1H-SIX 16OZ-36270 AEROSOL/6.</t>
    </r>
    <r>
      <rPr>
        <sz val="10"/>
        <rFont val="Calibri"/>
        <family val="2"/>
        <charset val="238"/>
        <scheme val="minor"/>
      </rPr>
      <t xml:space="preserve">
NSN: 8010015284857
P/N:   M85285-1H-SIX 16OZ</t>
    </r>
  </si>
  <si>
    <r>
      <rPr>
        <b/>
        <sz val="10"/>
        <rFont val="Calibri"/>
        <family val="2"/>
        <charset val="238"/>
      </rPr>
      <t>FARBA M85285-1H-SIX 16OZ-36118 AEROSOL/6</t>
    </r>
    <r>
      <rPr>
        <sz val="10"/>
        <rFont val="Calibri"/>
        <family val="2"/>
        <charset val="238"/>
      </rPr>
      <t xml:space="preserve">
NSN: 8010015284851
P/N:  M85285-1H-SIX 16OZ</t>
    </r>
  </si>
  <si>
    <r>
      <rPr>
        <b/>
        <sz val="10"/>
        <rFont val="Calibri"/>
        <family val="2"/>
        <charset val="238"/>
      </rPr>
      <t>MATERIAŁ IZOLUJĄCY  FMS-3053 FORM III</t>
    </r>
    <r>
      <rPr>
        <sz val="10"/>
        <rFont val="Calibri"/>
        <family val="2"/>
        <charset val="238"/>
      </rPr>
      <t xml:space="preserve">
NSN: 9330014113972
P/N:  FMS-3053 FORM III</t>
    </r>
  </si>
  <si>
    <r>
      <rPr>
        <b/>
        <sz val="10"/>
        <rFont val="Calibri"/>
        <family val="2"/>
        <charset val="238"/>
      </rPr>
      <t>OLEJ SMARNY AEROSHELL FLUID 18</t>
    </r>
    <r>
      <rPr>
        <sz val="10"/>
        <rFont val="Calibri"/>
        <family val="2"/>
        <charset val="238"/>
      </rPr>
      <t xml:space="preserve">
NSN: 9150002316689
P/N: FLUID 18</t>
    </r>
  </si>
  <si>
    <r>
      <rPr>
        <b/>
        <sz val="10"/>
        <rFont val="Calibri"/>
        <family val="2"/>
        <charset val="238"/>
      </rPr>
      <t>PŁYN DO SPRAWDZANIA SZCZELNOŚCI MIL-PRF-25-567</t>
    </r>
    <r>
      <rPr>
        <sz val="10"/>
        <rFont val="Calibri"/>
        <family val="2"/>
        <charset val="238"/>
      </rPr>
      <t xml:space="preserve">
NSN: 6850001862963
P/N: MIL-PRF-25-567</t>
    </r>
  </si>
  <si>
    <t>KLEJ EPOKSYDOWY EA9300
NSN: 8040001116522
P/N: EA9300</t>
  </si>
  <si>
    <r>
      <rPr>
        <b/>
        <sz val="10"/>
        <rFont val="Calibri"/>
        <family val="2"/>
        <charset val="238"/>
        <scheme val="minor"/>
      </rPr>
      <t>ŻEL DO DEFEKTOSKOPII ULTRADŹWIĘKOWEJ ULTRAGEL II</t>
    </r>
    <r>
      <rPr>
        <sz val="10"/>
        <rFont val="Calibri"/>
        <family val="2"/>
        <charset val="238"/>
        <scheme val="minor"/>
      </rPr>
      <t xml:space="preserve">
NSN: 6850011574348
P/N: ULTRAGEL II</t>
    </r>
  </si>
  <si>
    <r>
      <t xml:space="preserve">MASA USZCZELNIAJĄCA SZARA 
</t>
    </r>
    <r>
      <rPr>
        <sz val="10"/>
        <rFont val="Calibri"/>
        <family val="2"/>
        <charset val="238"/>
      </rPr>
      <t>NSN: 8030004853237
P/N: PR1750B2</t>
    </r>
  </si>
  <si>
    <r>
      <rPr>
        <b/>
        <sz val="10"/>
        <rFont val="Calibri"/>
        <family val="2"/>
        <charset val="238"/>
        <scheme val="minor"/>
      </rPr>
      <t xml:space="preserve">ROZPUSZCZALNIK 3101
</t>
    </r>
    <r>
      <rPr>
        <sz val="10"/>
        <rFont val="Calibri"/>
        <family val="2"/>
        <charset val="238"/>
        <scheme val="minor"/>
      </rPr>
      <t>NSN: 6850014811299  
P/N: 3101
Kolor: żółty.</t>
    </r>
  </si>
  <si>
    <r>
      <rPr>
        <b/>
        <sz val="10"/>
        <rFont val="Calibri"/>
        <family val="2"/>
        <charset val="238"/>
        <scheme val="minor"/>
      </rPr>
      <t>PREPARAT HYDRO SKIP 5005560</t>
    </r>
    <r>
      <rPr>
        <sz val="10"/>
        <rFont val="Calibri"/>
        <family val="2"/>
        <charset val="238"/>
        <scheme val="minor"/>
      </rPr>
      <t xml:space="preserve">
NSN: 7930016693161
P/N: 5005560
4 x opakowanie 12sztuk</t>
    </r>
  </si>
  <si>
    <r>
      <rPr>
        <b/>
        <sz val="10"/>
        <rFont val="Calibri"/>
        <family val="2"/>
        <charset val="238"/>
        <scheme val="minor"/>
      </rPr>
      <t>ŚRODEK ANTYBLOKUJĄCY AMS2518</t>
    </r>
    <r>
      <rPr>
        <sz val="10"/>
        <rFont val="Calibri"/>
        <family val="2"/>
        <charset val="238"/>
        <scheme val="minor"/>
      </rPr>
      <t xml:space="preserve">
NSN: 6850010445034
P/N:AMS2518</t>
    </r>
  </si>
  <si>
    <r>
      <t xml:space="preserve">MASA USZCZELNIAJĄCA  VC-3
</t>
    </r>
    <r>
      <rPr>
        <sz val="10"/>
        <rFont val="Calibri"/>
        <family val="2"/>
        <charset val="238"/>
        <scheme val="minor"/>
      </rPr>
      <t>NSN: 8030001635792
P/N: VC-3</t>
    </r>
  </si>
  <si>
    <r>
      <rPr>
        <b/>
        <sz val="10"/>
        <rFont val="Calibri"/>
        <family val="2"/>
        <charset val="238"/>
        <scheme val="minor"/>
      </rPr>
      <t>SMAR LOTNICZY BRAYCOTE 806</t>
    </r>
    <r>
      <rPr>
        <sz val="10"/>
        <rFont val="Calibri"/>
        <family val="2"/>
        <charset val="238"/>
        <scheme val="minor"/>
      </rPr>
      <t xml:space="preserve"> 
NSN: 9150009618995
P/N: BRAYCOTE 806</t>
    </r>
  </si>
  <si>
    <r>
      <rPr>
        <b/>
        <sz val="10"/>
        <rFont val="Calibri"/>
        <family val="2"/>
        <charset val="238"/>
        <scheme val="minor"/>
      </rPr>
      <t>SMAR 196B8312</t>
    </r>
    <r>
      <rPr>
        <sz val="10"/>
        <rFont val="Calibri"/>
        <family val="2"/>
        <charset val="238"/>
        <scheme val="minor"/>
      </rPr>
      <t xml:space="preserve">
NSN: 9150015740761
P/N: 196B8312</t>
    </r>
  </si>
  <si>
    <r>
      <rPr>
        <b/>
        <sz val="10"/>
        <rFont val="Calibri"/>
        <family val="2"/>
        <charset val="238"/>
        <scheme val="minor"/>
      </rPr>
      <t>SMAR SANDSTROM 28A</t>
    </r>
    <r>
      <rPr>
        <sz val="10"/>
        <rFont val="Calibri"/>
        <family val="2"/>
        <charset val="238"/>
        <scheme val="minor"/>
      </rPr>
      <t xml:space="preserve">
NSN: 9150014760553
P/N: SANDSTROM 28A</t>
    </r>
  </si>
  <si>
    <r>
      <rPr>
        <b/>
        <sz val="10"/>
        <rFont val="Calibri"/>
        <family val="2"/>
        <charset val="238"/>
        <scheme val="minor"/>
      </rPr>
      <t>PREPARAT DO CZYSZCZENIA 5602260</t>
    </r>
    <r>
      <rPr>
        <sz val="10"/>
        <rFont val="Calibri"/>
        <family val="2"/>
        <charset val="238"/>
        <scheme val="minor"/>
      </rPr>
      <t xml:space="preserve">
NSN: 7930015819933
P/N: 5602260</t>
    </r>
  </si>
  <si>
    <r>
      <rPr>
        <b/>
        <sz val="10"/>
        <rFont val="Calibri"/>
        <family val="2"/>
        <charset val="238"/>
        <scheme val="minor"/>
      </rPr>
      <t>MASA USZCZEL.CZERWONA MIL-S-46163</t>
    </r>
    <r>
      <rPr>
        <sz val="10"/>
        <rFont val="Calibri"/>
        <family val="2"/>
        <charset val="238"/>
        <scheme val="minor"/>
      </rPr>
      <t xml:space="preserve">
NSN:   8030011423131
P/N: MIL-S-46163</t>
    </r>
  </si>
  <si>
    <r>
      <rPr>
        <b/>
        <sz val="10"/>
        <rFont val="Calibri"/>
        <family val="2"/>
        <charset val="238"/>
        <scheme val="minor"/>
      </rPr>
      <t>POWŁOKA GRUNTUJĄCA KLEJOWA CHO-BOND 1086</t>
    </r>
    <r>
      <rPr>
        <sz val="10"/>
        <rFont val="Calibri"/>
        <family val="2"/>
        <charset val="238"/>
        <scheme val="minor"/>
      </rPr>
      <t xml:space="preserve">
NSN: 8040011885038  
P/N: CHO-BOND 1086</t>
    </r>
  </si>
  <si>
    <t>FORMULARZ CENOWY NA  - zadanie nr 50</t>
  </si>
  <si>
    <r>
      <rPr>
        <b/>
        <sz val="10"/>
        <rFont val="Calibri"/>
        <family val="2"/>
        <charset val="238"/>
        <scheme val="minor"/>
      </rPr>
      <t>TAŚMA ŁĄCZNIKOWA P5289-1</t>
    </r>
    <r>
      <rPr>
        <sz val="10"/>
        <rFont val="Calibri"/>
        <family val="2"/>
        <charset val="238"/>
        <scheme val="minor"/>
      </rPr>
      <t xml:space="preserve">
NSN: 4020014777107
P/N:  P5289-1</t>
    </r>
  </si>
  <si>
    <r>
      <rPr>
        <b/>
        <sz val="10"/>
        <rFont val="Calibri"/>
        <family val="2"/>
        <charset val="238"/>
        <scheme val="minor"/>
      </rPr>
      <t>JODEK POTASU CZ.D.A.</t>
    </r>
    <r>
      <rPr>
        <sz val="10"/>
        <rFont val="Calibri"/>
        <family val="2"/>
        <charset val="238"/>
        <scheme val="minor"/>
      </rPr>
      <t xml:space="preserve">
Odczynnik chemiczny używany do analiz chemicznych w laboratoriach.
Pojemność:500g</t>
    </r>
  </si>
  <si>
    <r>
      <rPr>
        <b/>
        <sz val="10"/>
        <rFont val="Calibri"/>
        <family val="2"/>
        <charset val="238"/>
        <scheme val="minor"/>
      </rPr>
      <t>CHLORAN SODU G31010008</t>
    </r>
    <r>
      <rPr>
        <sz val="10"/>
        <rFont val="Calibri"/>
        <family val="2"/>
        <charset val="238"/>
        <scheme val="minor"/>
      </rPr>
      <t xml:space="preserve">
NSN:6810005987316
P/N:G31010008</t>
    </r>
  </si>
  <si>
    <r>
      <rPr>
        <b/>
        <sz val="10"/>
        <rFont val="Calibri"/>
        <family val="2"/>
        <charset val="238"/>
        <scheme val="minor"/>
      </rPr>
      <t>ACETON TECHNICZNY ASTM-D329</t>
    </r>
    <r>
      <rPr>
        <sz val="10"/>
        <rFont val="Calibri"/>
        <family val="2"/>
        <charset val="238"/>
        <scheme val="minor"/>
      </rPr>
      <t xml:space="preserve">
NSN: 6810010030262
P/N: ASTM-D329
Opakowanie: 1 L</t>
    </r>
  </si>
  <si>
    <r>
      <rPr>
        <b/>
        <sz val="10"/>
        <rFont val="Calibri"/>
        <family val="2"/>
        <charset val="238"/>
        <scheme val="minor"/>
      </rPr>
      <t>MLECZKO MAGNEZOWE  355ML</t>
    </r>
    <r>
      <rPr>
        <sz val="10"/>
        <rFont val="Calibri"/>
        <family val="2"/>
        <charset val="238"/>
        <scheme val="minor"/>
      </rPr>
      <t xml:space="preserve">
Wykorzystywane jest podczas montażu termopar silnika.
Końcówka termopary przed zamontowaniem powlekana jest cienką warstwą
mleczka magnezowego.
Ilość składników czynnych - wodorotlenek magnezowy 1200mg.
Butelka: 355 ml</t>
    </r>
  </si>
  <si>
    <r>
      <rPr>
        <b/>
        <sz val="10"/>
        <color rgb="FF000000"/>
        <rFont val="Calibri"/>
        <family val="2"/>
        <charset val="238"/>
        <scheme val="minor"/>
      </rPr>
      <t>ODRDZEWIACZ CRC RUST OFF IND 500ML</t>
    </r>
    <r>
      <rPr>
        <sz val="10"/>
        <color indexed="8"/>
        <rFont val="Calibri"/>
        <family val="2"/>
        <charset val="238"/>
        <scheme val="minor"/>
      </rPr>
      <t xml:space="preserve">
Odrdzewiacz penetrująco-luzujący, zabezpiecza antykorozyjnie.
Olej z dodatkiem disiarczaku molibdenu (MoS2).
Nie zawiera silikonu, szybko przenika do najmniejszych szczelin.
Zwilża powierzchnie i redukuje siły tarcia.
Pojemność: 500ml.</t>
    </r>
  </si>
  <si>
    <r>
      <rPr>
        <b/>
        <sz val="10"/>
        <rFont val="Calibri"/>
        <family val="2"/>
        <charset val="238"/>
        <scheme val="minor"/>
      </rPr>
      <t>ŚRODEK SILIKONOWY MIL-L-25567</t>
    </r>
    <r>
      <rPr>
        <sz val="10"/>
        <rFont val="Calibri"/>
        <family val="2"/>
        <charset val="238"/>
        <scheme val="minor"/>
      </rPr>
      <t xml:space="preserve">
NSN: 6850006211819
P/N: MIL-L-25567</t>
    </r>
  </si>
  <si>
    <r>
      <rPr>
        <b/>
        <sz val="10"/>
        <color rgb="FF000000"/>
        <rFont val="Calibri"/>
        <family val="2"/>
        <charset val="238"/>
      </rPr>
      <t>ŚRODEK ANTYPOŚLIZGOWY E-Z GRIP</t>
    </r>
    <r>
      <rPr>
        <sz val="10"/>
        <color indexed="8"/>
        <rFont val="Calibri"/>
        <family val="2"/>
        <charset val="238"/>
      </rPr>
      <t xml:space="preserve">
NSN: 6850014188759
P/N:  E-Z GRIP</t>
    </r>
  </si>
  <si>
    <r>
      <rPr>
        <b/>
        <sz val="10"/>
        <color rgb="FF000000"/>
        <rFont val="Calibri"/>
        <family val="2"/>
        <charset val="238"/>
        <scheme val="minor"/>
      </rPr>
      <t xml:space="preserve">SMAR W AEROZOLU SUPER CORR A  </t>
    </r>
    <r>
      <rPr>
        <sz val="10"/>
        <color indexed="8"/>
        <rFont val="Calibri"/>
        <family val="2"/>
        <charset val="238"/>
        <scheme val="minor"/>
      </rPr>
      <t xml:space="preserve">
NSN: 6850015280653
P/N: SUPER CORR A</t>
    </r>
  </si>
  <si>
    <r>
      <rPr>
        <b/>
        <sz val="10"/>
        <color rgb="FF000000"/>
        <rFont val="Calibri"/>
        <family val="2"/>
        <charset val="238"/>
        <scheme val="minor"/>
      </rPr>
      <t>ŚRODEK CZYSZCZĄCY ELECTRON</t>
    </r>
    <r>
      <rPr>
        <sz val="10"/>
        <color indexed="8"/>
        <rFont val="Calibri"/>
        <family val="2"/>
        <charset val="238"/>
        <scheme val="minor"/>
      </rPr>
      <t xml:space="preserve">
NSN: 6850013718048
P/N: ELECTRON</t>
    </r>
  </si>
  <si>
    <r>
      <rPr>
        <b/>
        <sz val="10"/>
        <rFont val="Calibri"/>
        <family val="2"/>
        <charset val="238"/>
        <scheme val="minor"/>
      </rPr>
      <t>ZMYWACZ DETERGENT MIL-PRF-87937 TYPE IV</t>
    </r>
    <r>
      <rPr>
        <sz val="10"/>
        <rFont val="Calibri"/>
        <family val="2"/>
        <charset val="238"/>
        <scheme val="minor"/>
      </rPr>
      <t xml:space="preserve">
NSN: 6850014292371
P/N:MIL-PRF-87937 TYPE IV
Pojemność:55GAL .</t>
    </r>
  </si>
  <si>
    <r>
      <rPr>
        <b/>
        <sz val="10"/>
        <color rgb="FF000000"/>
        <rFont val="Calibri"/>
        <family val="2"/>
        <charset val="238"/>
        <scheme val="minor"/>
      </rPr>
      <t>PENETRANT EMULGOWANY SPRAY ZL27A</t>
    </r>
    <r>
      <rPr>
        <sz val="10"/>
        <color indexed="8"/>
        <rFont val="Calibri"/>
        <family val="2"/>
        <charset val="238"/>
        <scheme val="minor"/>
      </rPr>
      <t xml:space="preserve">
NSN:6850013061382
P/N:ZL27A
Pojemność: 400ml</t>
    </r>
  </si>
  <si>
    <r>
      <rPr>
        <b/>
        <sz val="10"/>
        <color rgb="FF000000"/>
        <rFont val="Calibri"/>
        <family val="2"/>
        <charset val="238"/>
        <scheme val="minor"/>
      </rPr>
      <t xml:space="preserve">ZAWIESINA BIAŁEGO WYWOŁYWACZA ZP9F </t>
    </r>
    <r>
      <rPr>
        <sz val="10"/>
        <color indexed="8"/>
        <rFont val="Calibri"/>
        <family val="2"/>
        <charset val="238"/>
        <scheme val="minor"/>
      </rPr>
      <t xml:space="preserve">
Zawiesina białego wywoływacza w szybkoschnącym rozpuszczalniku
organicznym. 
Pojemność: 400ML.</t>
    </r>
  </si>
  <si>
    <r>
      <rPr>
        <b/>
        <sz val="10"/>
        <color rgb="FF000000"/>
        <rFont val="Calibri"/>
        <family val="2"/>
        <charset val="238"/>
        <scheme val="minor"/>
      </rPr>
      <t>ZAWIESINA W SPRAYU 14HF</t>
    </r>
    <r>
      <rPr>
        <sz val="10"/>
        <color indexed="8"/>
        <rFont val="Calibri"/>
        <family val="2"/>
        <charset val="238"/>
        <scheme val="minor"/>
      </rPr>
      <t xml:space="preserve">
Zawiesina jest stosowana z  urządzeniami do badań magnetyczno-proszkowych do lokalizacji wad powierzchniowych i podpowierzchniowych w elementach z materiałów  żelaznych.
Pojemność: 400ml</t>
    </r>
  </si>
  <si>
    <r>
      <rPr>
        <b/>
        <sz val="10"/>
        <color rgb="FF000000"/>
        <rFont val="Calibri"/>
        <family val="2"/>
        <charset val="238"/>
        <scheme val="minor"/>
      </rPr>
      <t>ŚRODEK MYJĄCY MS-222N</t>
    </r>
    <r>
      <rPr>
        <sz val="10"/>
        <color indexed="8"/>
        <rFont val="Calibri"/>
        <family val="2"/>
        <charset val="238"/>
        <scheme val="minor"/>
      </rPr>
      <t xml:space="preserve">
NSN: 6850013469144
P/N: MS-222N</t>
    </r>
  </si>
  <si>
    <r>
      <rPr>
        <b/>
        <sz val="10"/>
        <rFont val="Calibri"/>
        <family val="2"/>
        <charset val="238"/>
        <scheme val="minor"/>
      </rPr>
      <t>PŁYN DO SPRAWDZANIA SZCZELNOŚCI MIL-PRF-25-567</t>
    </r>
    <r>
      <rPr>
        <sz val="10"/>
        <rFont val="Calibri"/>
        <family val="2"/>
        <charset val="238"/>
        <scheme val="minor"/>
      </rPr>
      <t xml:space="preserve">
NSN: 6850001862963
P/N: MIL-PRF-25-567</t>
    </r>
  </si>
  <si>
    <r>
      <rPr>
        <b/>
        <sz val="10"/>
        <color rgb="FF000000"/>
        <rFont val="Calibri"/>
        <family val="2"/>
        <charset val="238"/>
        <scheme val="minor"/>
      </rPr>
      <t>ZMYWACZ SPRAY MIL-PRF-29608 455ML</t>
    </r>
    <r>
      <rPr>
        <sz val="10"/>
        <color indexed="8"/>
        <rFont val="Calibri"/>
        <family val="2"/>
        <charset val="238"/>
        <scheme val="minor"/>
      </rPr>
      <t xml:space="preserve">
NSN:  6850014125579
P/N:  MIL-PRF-29608</t>
    </r>
  </si>
  <si>
    <r>
      <rPr>
        <b/>
        <sz val="10"/>
        <color rgb="FF000000"/>
        <rFont val="Calibri"/>
        <family val="2"/>
        <charset val="238"/>
        <scheme val="minor"/>
      </rPr>
      <t>PŁYN DO SPRAWDZANIA SZCZELNOŚCI MIL-PRF-25567 TYPE 1</t>
    </r>
    <r>
      <rPr>
        <sz val="10"/>
        <color indexed="8"/>
        <rFont val="Calibri"/>
        <family val="2"/>
        <charset val="238"/>
        <scheme val="minor"/>
      </rPr>
      <t xml:space="preserve">
NSN: 6850006211820
P/N: MIL-PRF-25567 TYPE 1</t>
    </r>
  </si>
  <si>
    <r>
      <rPr>
        <b/>
        <sz val="10"/>
        <color rgb="FF000000"/>
        <rFont val="Calibri"/>
        <family val="2"/>
        <charset val="238"/>
        <scheme val="minor"/>
      </rPr>
      <t>PREPARAT ODTŁUSZCZAJĄCY SUPER BEE 300LF</t>
    </r>
    <r>
      <rPr>
        <sz val="10"/>
        <color indexed="8"/>
        <rFont val="Calibri"/>
        <family val="2"/>
        <charset val="238"/>
        <scheme val="minor"/>
      </rPr>
      <t xml:space="preserve">
NSN: 6850016200640
P/N:  SUPER BEE 300LF
Beczka 25L (4x25L)</t>
    </r>
  </si>
  <si>
    <r>
      <rPr>
        <b/>
        <sz val="10"/>
        <rFont val="Calibri"/>
        <family val="2"/>
        <charset val="238"/>
        <scheme val="minor"/>
      </rPr>
      <t xml:space="preserve">PŁYN DO MYCIA CALLA 602LF </t>
    </r>
    <r>
      <rPr>
        <sz val="10"/>
        <rFont val="Calibri"/>
        <family val="2"/>
        <charset val="238"/>
        <scheme val="minor"/>
      </rPr>
      <t xml:space="preserve">
NSN:  6850015135233
P/N: CALLA 602LF 
Pojemność: 55gal.</t>
    </r>
  </si>
  <si>
    <r>
      <rPr>
        <b/>
        <sz val="10"/>
        <rFont val="Calibri"/>
        <family val="2"/>
        <charset val="238"/>
        <scheme val="minor"/>
      </rPr>
      <t>TAŚMA  5490</t>
    </r>
    <r>
      <rPr>
        <sz val="10"/>
        <rFont val="Calibri"/>
        <family val="2"/>
        <charset val="238"/>
        <scheme val="minor"/>
      </rPr>
      <t xml:space="preserve">
NSN: 7510010693981
P/N: 5490</t>
    </r>
  </si>
  <si>
    <r>
      <rPr>
        <b/>
        <sz val="10"/>
        <rFont val="Calibri"/>
        <family val="2"/>
        <charset val="238"/>
        <scheme val="minor"/>
      </rPr>
      <t>TAŚMA SAMOPRZYLEPNA  467MP</t>
    </r>
    <r>
      <rPr>
        <sz val="10"/>
        <rFont val="Calibri"/>
        <family val="2"/>
        <charset val="238"/>
        <scheme val="minor"/>
      </rPr>
      <t xml:space="preserve">
NSN: 7510011426943
P/N: 467MP</t>
    </r>
  </si>
  <si>
    <r>
      <rPr>
        <b/>
        <sz val="10"/>
        <color rgb="FF000000"/>
        <rFont val="Calibri"/>
        <family val="2"/>
        <charset val="238"/>
        <scheme val="minor"/>
      </rPr>
      <t>FARBA ŻÓŁTA A-A-2962</t>
    </r>
    <r>
      <rPr>
        <sz val="10"/>
        <color indexed="8"/>
        <rFont val="Calibri"/>
        <family val="2"/>
        <charset val="238"/>
        <scheme val="minor"/>
      </rPr>
      <t xml:space="preserve">
NSN: 8010001449798
P/N: A-A-2962</t>
    </r>
  </si>
  <si>
    <r>
      <rPr>
        <b/>
        <sz val="10"/>
        <color rgb="FF000000"/>
        <rFont val="Calibri"/>
        <family val="2"/>
        <charset val="238"/>
        <scheme val="minor"/>
      </rPr>
      <t>FARBA PODKŁADOWA J.ZIELONA  44GN007</t>
    </r>
    <r>
      <rPr>
        <sz val="10"/>
        <color indexed="8"/>
        <rFont val="Calibri"/>
        <family val="2"/>
        <charset val="238"/>
        <scheme val="minor"/>
      </rPr>
      <t xml:space="preserve">
NSN: 8010012187354
P/N: 44GN007</t>
    </r>
  </si>
  <si>
    <r>
      <rPr>
        <b/>
        <sz val="10"/>
        <color rgb="FF000000"/>
        <rFont val="Calibri"/>
        <family val="2"/>
        <charset val="238"/>
        <scheme val="minor"/>
      </rPr>
      <t>FARBA ENAMEL TT-E-516</t>
    </r>
    <r>
      <rPr>
        <sz val="10"/>
        <color indexed="8"/>
        <rFont val="Calibri"/>
        <family val="2"/>
        <charset val="238"/>
        <scheme val="minor"/>
      </rPr>
      <t xml:space="preserve">
NSN: 8010008015004
P/N: TT-E-516</t>
    </r>
  </si>
  <si>
    <r>
      <rPr>
        <b/>
        <sz val="10"/>
        <color rgb="FF000000"/>
        <rFont val="Calibri"/>
        <family val="2"/>
        <charset val="238"/>
        <scheme val="minor"/>
      </rPr>
      <t>FARBA M85285-1H-SIX 16OZ-36375 AEROSOL/6.</t>
    </r>
    <r>
      <rPr>
        <sz val="10"/>
        <color indexed="8"/>
        <rFont val="Calibri"/>
        <family val="2"/>
        <charset val="238"/>
        <scheme val="minor"/>
      </rPr>
      <t xml:space="preserve">
NSN: 8010015284860
P/N: M85285-1H-SIX 16OZ-36375 AEROSOL
(1OPAKOWANIE)</t>
    </r>
  </si>
  <si>
    <r>
      <rPr>
        <b/>
        <sz val="10"/>
        <color rgb="FF000000"/>
        <rFont val="Calibri"/>
        <family val="2"/>
        <charset val="238"/>
        <scheme val="minor"/>
      </rPr>
      <t>ŻYWICA EPOKSYDOWA M23377-1-C2-002Q-YELLOW</t>
    </r>
    <r>
      <rPr>
        <sz val="10"/>
        <color indexed="8"/>
        <rFont val="Calibri"/>
        <family val="2"/>
        <charset val="238"/>
        <scheme val="minor"/>
      </rPr>
      <t xml:space="preserve">
NSN: 8010014166556
P/N: M23377-1-C2-002Q-YELLOW
Komplet:baza epoksydowa z utwardzaczem.</t>
    </r>
  </si>
  <si>
    <r>
      <rPr>
        <b/>
        <sz val="10"/>
        <rFont val="Calibri"/>
        <family val="2"/>
        <charset val="238"/>
        <scheme val="minor"/>
      </rPr>
      <t>FARBA MIL-PRF-85285 TY1CLH</t>
    </r>
    <r>
      <rPr>
        <sz val="10"/>
        <rFont val="Calibri"/>
        <family val="2"/>
        <charset val="238"/>
        <scheme val="minor"/>
      </rPr>
      <t xml:space="preserve">
NSN: 8010012933016
P/N: MIL-PRF-85285 TY1CLH
Komplet : baza poliestrowa z utwardzaczem (2 kwarty).</t>
    </r>
  </si>
  <si>
    <r>
      <rPr>
        <b/>
        <sz val="10"/>
        <color rgb="FF000000"/>
        <rFont val="Calibri"/>
        <family val="2"/>
        <charset val="238"/>
        <scheme val="minor"/>
      </rPr>
      <t xml:space="preserve">FARBA POLIURETANOWA MIL-PRF-85285 </t>
    </r>
    <r>
      <rPr>
        <sz val="10"/>
        <color indexed="8"/>
        <rFont val="Calibri"/>
        <family val="2"/>
        <charset val="238"/>
        <scheme val="minor"/>
      </rPr>
      <t xml:space="preserve">
NSN: 8010012659143
P/N: MIL-PRF-85285
Komplet: 2 galony (2x3,78L).</t>
    </r>
  </si>
  <si>
    <r>
      <rPr>
        <b/>
        <sz val="10"/>
        <rFont val="Calibri"/>
        <family val="2"/>
        <charset val="238"/>
        <scheme val="minor"/>
      </rPr>
      <t xml:space="preserve">FARBA POLIURETANOWA MIL-PRF-85285 </t>
    </r>
    <r>
      <rPr>
        <sz val="10"/>
        <rFont val="Calibri"/>
        <family val="2"/>
        <charset val="238"/>
        <scheme val="minor"/>
      </rPr>
      <t xml:space="preserve">
NSN: 8010014947531
P/N:  MIL-PRF-85285
Kolor: czarny 37038</t>
    </r>
  </si>
  <si>
    <r>
      <rPr>
        <b/>
        <sz val="10"/>
        <rFont val="Calibri"/>
        <family val="2"/>
        <charset val="238"/>
        <scheme val="minor"/>
      </rPr>
      <t>ROZPUSZCZALNIK POLIURETANOWY MIL-T-81772 TY1</t>
    </r>
    <r>
      <rPr>
        <sz val="10"/>
        <rFont val="Calibri"/>
        <family val="2"/>
        <charset val="238"/>
        <scheme val="minor"/>
      </rPr>
      <t xml:space="preserve">
NSN: 8010001818080
P/N:  MIL-T-81772 TY1</t>
    </r>
  </si>
  <si>
    <r>
      <rPr>
        <b/>
        <sz val="10"/>
        <rFont val="Calibri"/>
        <family val="2"/>
        <charset val="238"/>
        <scheme val="minor"/>
      </rPr>
      <t>PODKŁAD POKSYDOWY MIL-PRF-23377 TY1CLC2</t>
    </r>
    <r>
      <rPr>
        <sz val="10"/>
        <rFont val="Calibri"/>
        <family val="2"/>
        <charset val="238"/>
        <scheme val="minor"/>
      </rPr>
      <t xml:space="preserve">
NSN: 8010014166557
P/N: MIL-PRF-23377 TY1CLC2</t>
    </r>
  </si>
  <si>
    <r>
      <rPr>
        <b/>
        <sz val="10"/>
        <rFont val="Calibri"/>
        <family val="2"/>
        <charset val="238"/>
        <scheme val="minor"/>
      </rPr>
      <t>ŚRODEK ANTYKOROZYJNY ALODINE 1201</t>
    </r>
    <r>
      <rPr>
        <sz val="10"/>
        <rFont val="Calibri"/>
        <family val="2"/>
        <charset val="238"/>
        <scheme val="minor"/>
      </rPr>
      <t xml:space="preserve">
NSN: 8030000650957
P/N: ALODINE 1201</t>
    </r>
  </si>
  <si>
    <r>
      <rPr>
        <b/>
        <sz val="10"/>
        <rFont val="Calibri"/>
        <family val="2"/>
        <charset val="238"/>
        <scheme val="minor"/>
      </rPr>
      <t>USZCZELNIACZ MIL-S-22473 GRC</t>
    </r>
    <r>
      <rPr>
        <sz val="10"/>
        <rFont val="Calibri"/>
        <family val="2"/>
        <charset val="238"/>
        <scheme val="minor"/>
      </rPr>
      <t xml:space="preserve">
NSN: 8030009647537
P/N:  MIL-S-22473 GRC</t>
    </r>
  </si>
  <si>
    <r>
      <rPr>
        <b/>
        <sz val="10"/>
        <rFont val="Calibri"/>
        <family val="2"/>
        <charset val="238"/>
        <scheme val="minor"/>
      </rPr>
      <t xml:space="preserve">MASA USZCZELNIAJĄCA 222 </t>
    </r>
    <r>
      <rPr>
        <sz val="10"/>
        <rFont val="Calibri"/>
        <family val="2"/>
        <charset val="238"/>
        <scheme val="minor"/>
      </rPr>
      <t xml:space="preserve">
NSN: 8030010543968
P/N:  222</t>
    </r>
  </si>
  <si>
    <r>
      <rPr>
        <b/>
        <sz val="10"/>
        <rFont val="Calibri"/>
        <family val="2"/>
        <charset val="238"/>
        <scheme val="minor"/>
      </rPr>
      <t>ŚRODEK ANTYKOROZYJNY  MIL-C-16173</t>
    </r>
    <r>
      <rPr>
        <sz val="10"/>
        <rFont val="Calibri"/>
        <family val="2"/>
        <charset val="238"/>
        <scheme val="minor"/>
      </rPr>
      <t xml:space="preserve">
NSN:8030011491731
P/N:MIL-C-16173</t>
    </r>
  </si>
  <si>
    <r>
      <rPr>
        <b/>
        <sz val="10"/>
        <rFont val="Calibri"/>
        <family val="2"/>
        <charset val="238"/>
        <scheme val="minor"/>
      </rPr>
      <t>ŚRODEK ANTYBLOKUJĄCY MIL-A-907</t>
    </r>
    <r>
      <rPr>
        <sz val="10"/>
        <rFont val="Calibri"/>
        <family val="2"/>
        <charset val="238"/>
        <scheme val="minor"/>
      </rPr>
      <t xml:space="preserve">
NSN: 8030005975367
P/N: MIL-A-907</t>
    </r>
  </si>
  <si>
    <r>
      <rPr>
        <b/>
        <sz val="10"/>
        <rFont val="Calibri"/>
        <family val="2"/>
        <charset val="238"/>
        <scheme val="minor"/>
      </rPr>
      <t>USZCZELNIACZ TA1007</t>
    </r>
    <r>
      <rPr>
        <sz val="10"/>
        <rFont val="Calibri"/>
        <family val="2"/>
        <charset val="238"/>
        <scheme val="minor"/>
      </rPr>
      <t xml:space="preserve">
NSN: 8030011432702
P/N: TA1007
Pojemność: tubka 0,5 uncji.</t>
    </r>
  </si>
  <si>
    <r>
      <rPr>
        <b/>
        <sz val="10"/>
        <rFont val="Calibri"/>
        <family val="2"/>
        <charset val="238"/>
        <scheme val="minor"/>
      </rPr>
      <t>ŚRODEK BLOKUJĄCY ŻÓŁTY GC115UG2</t>
    </r>
    <r>
      <rPr>
        <sz val="10"/>
        <rFont val="Calibri"/>
        <family val="2"/>
        <charset val="238"/>
        <scheme val="minor"/>
      </rPr>
      <t xml:space="preserve">
NSN: 8030011633483
P/N: GC115UG2</t>
    </r>
  </si>
  <si>
    <r>
      <rPr>
        <b/>
        <sz val="10"/>
        <rFont val="Calibri"/>
        <family val="2"/>
        <charset val="238"/>
        <scheme val="minor"/>
      </rPr>
      <t>ŚRODEK ANTYBLOKUJĄCY MIL-PRF-83483</t>
    </r>
    <r>
      <rPr>
        <sz val="10"/>
        <rFont val="Calibri"/>
        <family val="2"/>
        <charset val="238"/>
        <scheme val="minor"/>
      </rPr>
      <t xml:space="preserve">
NSN: 8030002433285  
P/N: MIL-PRF-83483</t>
    </r>
  </si>
  <si>
    <r>
      <rPr>
        <b/>
        <sz val="10"/>
        <rFont val="Calibri"/>
        <family val="2"/>
        <charset val="238"/>
        <scheme val="minor"/>
      </rPr>
      <t>KLEJ DO GWINTÓW PERMABOND MM115</t>
    </r>
    <r>
      <rPr>
        <sz val="10"/>
        <rFont val="Calibri"/>
        <family val="2"/>
        <charset val="238"/>
        <scheme val="minor"/>
      </rPr>
      <t xml:space="preserve">
P/N: MM115
Uniwersalne zabezpieczenie i uszczelnienie gwintów. Służy
do blokowania śrub, nakrętek. zapobiega poluzowaniu się elementów
mocujących pod wpływem drgań.
Kolor: niebieski
Opakowanie : 50ml</t>
    </r>
  </si>
  <si>
    <r>
      <rPr>
        <b/>
        <sz val="10"/>
        <rFont val="Calibri"/>
        <family val="2"/>
        <charset val="238"/>
        <scheme val="minor"/>
      </rPr>
      <t>KLEJ DP-190</t>
    </r>
    <r>
      <rPr>
        <sz val="10"/>
        <rFont val="Calibri"/>
        <family val="2"/>
        <charset val="238"/>
        <scheme val="minor"/>
      </rPr>
      <t xml:space="preserve">
NSN: 8040013348284
P/N: DP-190</t>
    </r>
  </si>
  <si>
    <r>
      <rPr>
        <b/>
        <sz val="10"/>
        <rFont val="Calibri"/>
        <family val="2"/>
        <charset val="238"/>
        <scheme val="minor"/>
      </rPr>
      <t xml:space="preserve">KLEJ LOCTITE 32512 </t>
    </r>
    <r>
      <rPr>
        <sz val="10"/>
        <rFont val="Calibri"/>
        <family val="2"/>
        <charset val="238"/>
        <scheme val="minor"/>
      </rPr>
      <t xml:space="preserve">
Klej Loctite Speed Bonder.
Klej dwuskładnikowy do tworzenia bardzo wytrzymałych spoin konstrukcji
metalowych, głównie stopów  aluminium.
Po zmieszaniu obu składników daje żółty kolor.
Opakowanie 50ml.
Kolor: 36270
Typ: V.</t>
    </r>
  </si>
  <si>
    <r>
      <rPr>
        <b/>
        <sz val="10"/>
        <rFont val="Calibri"/>
        <family val="2"/>
        <charset val="238"/>
      </rPr>
      <t xml:space="preserve">KLEJ 2-SKŁADNIKOWY EPKOKSYDOWY </t>
    </r>
    <r>
      <rPr>
        <sz val="10"/>
        <rFont val="Calibri"/>
        <family val="2"/>
        <charset val="238"/>
      </rPr>
      <t xml:space="preserve">
NSN: 8040000618303
P/N: EASYPOXY-K-230</t>
    </r>
  </si>
  <si>
    <r>
      <rPr>
        <b/>
        <sz val="10"/>
        <rFont val="Calibri"/>
        <family val="2"/>
        <charset val="238"/>
        <scheme val="minor"/>
      </rPr>
      <t>KLEJ DWUSKŁADNIKOWY FMS1048</t>
    </r>
    <r>
      <rPr>
        <sz val="10"/>
        <rFont val="Calibri"/>
        <family val="2"/>
        <charset val="238"/>
        <scheme val="minor"/>
      </rPr>
      <t xml:space="preserve">
NSN: 8040016165092
P/N: FMS1048</t>
    </r>
  </si>
  <si>
    <r>
      <rPr>
        <b/>
        <sz val="10"/>
        <rFont val="Calibri"/>
        <family val="2"/>
        <charset val="238"/>
        <scheme val="minor"/>
      </rPr>
      <t>KLEJ CZERWONY RTV159</t>
    </r>
    <r>
      <rPr>
        <sz val="10"/>
        <rFont val="Calibri"/>
        <family val="2"/>
        <charset val="238"/>
        <scheme val="minor"/>
      </rPr>
      <t xml:space="preserve">
NSN: 8040001450450
P/N: RTV159</t>
    </r>
  </si>
  <si>
    <r>
      <rPr>
        <b/>
        <sz val="10"/>
        <rFont val="Calibri"/>
        <family val="2"/>
        <charset val="238"/>
        <scheme val="minor"/>
      </rPr>
      <t>KLEJ EA934NA</t>
    </r>
    <r>
      <rPr>
        <sz val="10"/>
        <rFont val="Calibri"/>
        <family val="2"/>
        <charset val="238"/>
        <scheme val="minor"/>
      </rPr>
      <t xml:space="preserve">
NSN: 8040011022098
P/N: EA934NA</t>
    </r>
  </si>
  <si>
    <r>
      <rPr>
        <b/>
        <sz val="10"/>
        <rFont val="Calibri"/>
        <family val="2"/>
        <charset val="238"/>
        <scheme val="minor"/>
      </rPr>
      <t xml:space="preserve">SMAR SILIKONOWY LUBRI-BOND 220 </t>
    </r>
    <r>
      <rPr>
        <sz val="10"/>
        <rFont val="Calibri"/>
        <family val="2"/>
        <charset val="238"/>
        <scheme val="minor"/>
      </rPr>
      <t xml:space="preserve">
NSN: 9150012602534
P/N:  LUBRI-BOND 220 </t>
    </r>
  </si>
  <si>
    <r>
      <rPr>
        <b/>
        <sz val="10"/>
        <rFont val="Calibri"/>
        <family val="2"/>
        <charset val="238"/>
        <scheme val="minor"/>
      </rPr>
      <t>PŁYN MONTAŻOWY ASSEMBLY FLUID 1</t>
    </r>
    <r>
      <rPr>
        <sz val="10"/>
        <rFont val="Calibri"/>
        <family val="2"/>
        <charset val="238"/>
        <scheme val="minor"/>
      </rPr>
      <t xml:space="preserve">
NSN: 9150001595012
P/N: ASSEMBLY FLUID 1</t>
    </r>
  </si>
  <si>
    <r>
      <rPr>
        <b/>
        <sz val="10"/>
        <rFont val="Calibri"/>
        <family val="2"/>
        <charset val="238"/>
        <scheme val="minor"/>
      </rPr>
      <t>TAŚMA POLIURETANOWA 8681</t>
    </r>
    <r>
      <rPr>
        <sz val="10"/>
        <rFont val="Calibri"/>
        <family val="2"/>
        <charset val="238"/>
        <scheme val="minor"/>
      </rPr>
      <t xml:space="preserve">
NSN: 9330013715451
P/N: 8681</t>
    </r>
  </si>
  <si>
    <r>
      <rPr>
        <b/>
        <sz val="10"/>
        <rFont val="Calibri"/>
        <family val="2"/>
        <charset val="238"/>
        <scheme val="minor"/>
      </rPr>
      <t>PŁYN WERYFIKACYJNY FIELDLAB58 600-00173</t>
    </r>
    <r>
      <rPr>
        <sz val="10"/>
        <rFont val="Calibri"/>
        <family val="2"/>
        <charset val="238"/>
        <scheme val="minor"/>
      </rPr>
      <t xml:space="preserve">
NSN: 9150017066924
P/N: 600-00173
Pojemność: 200ml.</t>
    </r>
  </si>
  <si>
    <r>
      <rPr>
        <b/>
        <sz val="10"/>
        <rFont val="Calibri"/>
        <family val="2"/>
        <charset val="238"/>
        <scheme val="minor"/>
      </rPr>
      <t>KLEJ EPOKSYDOWY PL5001A/B.</t>
    </r>
    <r>
      <rPr>
        <sz val="10"/>
        <rFont val="Calibri"/>
        <family val="2"/>
        <charset val="238"/>
        <scheme val="minor"/>
      </rPr>
      <t xml:space="preserve">
NSN: 8040013022693
P/N: PL5001A/B.</t>
    </r>
  </si>
  <si>
    <r>
      <rPr>
        <b/>
        <sz val="10"/>
        <rFont val="Calibri"/>
        <family val="2"/>
        <charset val="238"/>
        <scheme val="minor"/>
      </rPr>
      <t xml:space="preserve">ŚRODEK ANTYBLOKUJĄCY ROYCO 44 1,75LB </t>
    </r>
    <r>
      <rPr>
        <sz val="10"/>
        <rFont val="Calibri"/>
        <family val="2"/>
        <charset val="238"/>
        <scheme val="minor"/>
      </rPr>
      <t xml:space="preserve">
P/N: ROYCO 44
Skład: opiłki grafitu.
Stosowany w połączeniach gwintowanych do 538C, przeciwdziała spiekaniu.
Pojemność: 1,7LB</t>
    </r>
  </si>
  <si>
    <t>załącznik nr 4 do SWZ</t>
  </si>
  <si>
    <t>5</t>
  </si>
  <si>
    <t>6</t>
  </si>
  <si>
    <t>7</t>
  </si>
  <si>
    <t xml:space="preserve">Niniejszy plik należy opatrzyć elektronicznym podpisem kwalifikowanym, elektronicznym podpisem zaufanym (gov.pl) lub elektronicznym podpisem osobistym (e-dowód) </t>
  </si>
  <si>
    <r>
      <rPr>
        <b/>
        <sz val="12"/>
        <color theme="6" tint="-0.249977111117893"/>
        <rFont val="Calibri"/>
        <family val="2"/>
        <charset val="238"/>
        <scheme val="minor"/>
      </rPr>
      <t>Uwaga</t>
    </r>
    <r>
      <rPr>
        <sz val="12"/>
        <color theme="6" tint="-0.249977111117893"/>
        <rFont val="Calibri"/>
        <family val="2"/>
        <charset val="238"/>
        <scheme val="minor"/>
      </rPr>
      <t>! Nanoszenie jakichkolwiek zmian w treści dokumentu po opatrzeniu ww. podpisem może skutkować naruszeniem integralności podpisu, a w konsekwencji skutkować odrzuceniem oferty.</t>
    </r>
  </si>
  <si>
    <t xml:space="preserve"> Wymaga się by Wykonawca, w załączniku nr 4 do SWZ, uzupełnił kolumnę nr 7 wpisując PRODUCENTA oraz TYP/MODEL (lub inne oznaczenie pozwalające zidentyfikować oferowany asortyment) w celu umożliwienia porównania parametrów oferowanych produktów z żądanymi przez Zamawiającego oraz jednoznacznej weryfikacji oferowanego produktu. Podane dane (nazwa producenta, nazwa produktu lub numer katalogowy itp.) mają za zadanie zidentyfikować w sposób bezsporny produkt oferowany w postępowaniu. Brak możliwości identyfikacji konkretnego produktu na podstawie wskazanych wiadomości może wskazywać na niezgodność z SWZ. Zamawiający zaleca podanie jak największej ilości informacji w celu wyeliminowania ryzyka podania parametrów wskazujących na dwa lub więcej produktów jednocześnie.</t>
  </si>
  <si>
    <t>ŚRODEK ANTYKOROZYJNY PF-141-IG
NSN: 6850014742317
P/N: PF-141-IG</t>
  </si>
  <si>
    <r>
      <rPr>
        <b/>
        <sz val="10"/>
        <rFont val="Calibri"/>
        <family val="2"/>
        <charset val="238"/>
        <scheme val="minor"/>
      </rPr>
      <t xml:space="preserve">SMAR WYSOKOPRÓŻNIOWY 976V </t>
    </r>
    <r>
      <rPr>
        <sz val="10"/>
        <rFont val="Calibri"/>
        <family val="2"/>
        <charset val="238"/>
        <scheme val="minor"/>
      </rPr>
      <t xml:space="preserve">
P/N:976V 
Odporny na działanie wysokich i niskich temperatur, silikonowy.
Kolor: biały                                                                                                                           </t>
    </r>
    <r>
      <rPr>
        <b/>
        <sz val="10"/>
        <color rgb="FF00B050"/>
        <rFont val="Calibri"/>
        <family val="2"/>
        <charset val="238"/>
        <scheme val="minor"/>
      </rPr>
      <t xml:space="preserve">opakowanie: tuba o pojemności 5,3 oz.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</t>
    </r>
  </si>
  <si>
    <r>
      <rPr>
        <b/>
        <sz val="10"/>
        <rFont val="Calibri"/>
        <family val="2"/>
        <charset val="238"/>
        <scheme val="minor"/>
      </rPr>
      <t xml:space="preserve">WAZELINA VV-P-236 </t>
    </r>
    <r>
      <rPr>
        <b/>
        <sz val="10"/>
        <color rgb="FF00B050"/>
        <rFont val="Calibri"/>
        <family val="2"/>
        <charset val="238"/>
        <scheme val="minor"/>
      </rPr>
      <t>1,75</t>
    </r>
    <r>
      <rPr>
        <b/>
        <sz val="10"/>
        <rFont val="Calibri"/>
        <family val="2"/>
        <charset val="238"/>
        <scheme val="minor"/>
      </rPr>
      <t xml:space="preserve"> LB</t>
    </r>
    <r>
      <rPr>
        <sz val="10"/>
        <rFont val="Calibri"/>
        <family val="2"/>
        <charset val="238"/>
        <scheme val="minor"/>
      </rPr>
      <t xml:space="preserve">
NSN: 9150002500926
P/N:  VV-P-236 1LB</t>
    </r>
  </si>
  <si>
    <r>
      <rPr>
        <b/>
        <sz val="10"/>
        <rFont val="Calibri"/>
        <family val="2"/>
        <charset val="238"/>
        <scheme val="minor"/>
      </rPr>
      <t>SMAR MIL-G-4343 ANDEROL</t>
    </r>
    <r>
      <rPr>
        <sz val="10"/>
        <rFont val="Calibri"/>
        <family val="2"/>
        <charset val="238"/>
        <scheme val="minor"/>
      </rPr>
      <t xml:space="preserve">
P/N: MIL-G-4343 ANDEROL
Antykorozyjny smar o niskim stopniu parowania.
Minimalna temperatura topnienia 163 st.C. </t>
    </r>
    <r>
      <rPr>
        <sz val="10"/>
        <color rgb="FF00B050"/>
        <rFont val="Calibri"/>
        <family val="2"/>
        <charset val="238"/>
        <scheme val="minor"/>
      </rPr>
      <t>opakowanie 1,75lb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</si>
</sst>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3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u/>
      <sz val="10"/>
      <color theme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2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2"/>
      <color theme="6" tint="-0.249977111117893"/>
      <name val="Calibri"/>
      <family val="2"/>
      <charset val="238"/>
      <scheme val="minor"/>
    </font>
    <font>
      <b/>
      <sz val="12"/>
      <color theme="6" tint="-0.249977111117893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00B050"/>
      <name val="Calibri"/>
      <family val="2"/>
      <charset val="238"/>
    </font>
    <font>
      <sz val="10"/>
      <color rgb="FF00B05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9" fillId="0" borderId="0"/>
  </cellStyleXfs>
  <cellXfs count="145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/>
    <xf numFmtId="0" fontId="4" fillId="0" borderId="0" xfId="0" applyFont="1" applyAlignment="1">
      <alignment vertical="center"/>
    </xf>
    <xf numFmtId="2" fontId="7" fillId="0" borderId="0" xfId="0" applyNumberFormat="1" applyFont="1" applyAlignment="1">
      <alignment horizontal="righ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0" fontId="10" fillId="0" borderId="0" xfId="0" applyFont="1"/>
    <xf numFmtId="2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2" fontId="4" fillId="0" borderId="0" xfId="0" applyNumberFormat="1" applyFont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2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/>
    <xf numFmtId="49" fontId="4" fillId="0" borderId="0" xfId="0" applyNumberFormat="1" applyFont="1" applyBorder="1" applyAlignment="1">
      <alignment horizontal="left" vertical="center"/>
    </xf>
    <xf numFmtId="0" fontId="5" fillId="0" borderId="0" xfId="0" applyFont="1" applyBorder="1"/>
    <xf numFmtId="0" fontId="4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left" wrapText="1"/>
    </xf>
    <xf numFmtId="2" fontId="4" fillId="0" borderId="0" xfId="0" applyNumberFormat="1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0" xfId="0" applyFont="1" applyFill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0" fontId="15" fillId="0" borderId="0" xfId="0" applyFont="1"/>
    <xf numFmtId="49" fontId="15" fillId="0" borderId="0" xfId="0" applyNumberFormat="1" applyFont="1" applyAlignment="1">
      <alignment horizontal="left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left" vertical="center"/>
    </xf>
    <xf numFmtId="49" fontId="15" fillId="0" borderId="2" xfId="0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7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 wrapText="1"/>
    </xf>
    <xf numFmtId="2" fontId="15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2" fontId="15" fillId="0" borderId="0" xfId="0" applyNumberFormat="1" applyFont="1" applyAlignment="1">
      <alignment horizontal="right" vertical="center"/>
    </xf>
    <xf numFmtId="2" fontId="16" fillId="2" borderId="2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4" fontId="15" fillId="0" borderId="0" xfId="0" applyNumberFormat="1" applyFont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6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20" fillId="0" borderId="1" xfId="0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20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wrapText="1"/>
    </xf>
    <xf numFmtId="2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22" fillId="0" borderId="12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vertical="center" wrapText="1"/>
    </xf>
    <xf numFmtId="0" fontId="19" fillId="0" borderId="1" xfId="3" applyFont="1" applyFill="1" applyBorder="1" applyAlignment="1">
      <alignment horizontal="left" wrapText="1"/>
    </xf>
    <xf numFmtId="0" fontId="5" fillId="0" borderId="6" xfId="0" applyFont="1" applyFill="1" applyBorder="1" applyAlignment="1">
      <alignment wrapText="1"/>
    </xf>
    <xf numFmtId="0" fontId="18" fillId="0" borderId="2" xfId="0" applyFont="1" applyFill="1" applyBorder="1" applyAlignment="1">
      <alignment wrapText="1"/>
    </xf>
    <xf numFmtId="2" fontId="4" fillId="0" borderId="0" xfId="0" applyNumberFormat="1" applyFont="1" applyAlignment="1">
      <alignment horizontal="center" vertical="center"/>
    </xf>
    <xf numFmtId="0" fontId="23" fillId="0" borderId="6" xfId="0" applyFont="1" applyFill="1" applyBorder="1" applyAlignment="1">
      <alignment horizontal="left" vertical="center" wrapText="1"/>
    </xf>
    <xf numFmtId="0" fontId="4" fillId="0" borderId="6" xfId="3" applyFont="1" applyFill="1" applyBorder="1" applyAlignment="1">
      <alignment horizontal="left" wrapText="1"/>
    </xf>
    <xf numFmtId="0" fontId="19" fillId="0" borderId="6" xfId="0" applyFont="1" applyFill="1" applyBorder="1" applyAlignment="1">
      <alignment wrapText="1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19" fillId="0" borderId="1" xfId="3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3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wrapText="1"/>
    </xf>
    <xf numFmtId="0" fontId="4" fillId="0" borderId="2" xfId="3" applyFont="1" applyFill="1" applyBorder="1" applyAlignment="1">
      <alignment horizontal="left" wrapText="1"/>
    </xf>
    <xf numFmtId="0" fontId="4" fillId="0" borderId="6" xfId="0" applyFont="1" applyFill="1" applyBorder="1" applyAlignment="1">
      <alignment vertical="center" wrapText="1"/>
    </xf>
    <xf numFmtId="49" fontId="12" fillId="0" borderId="0" xfId="0" applyNumberFormat="1" applyFont="1" applyAlignment="1">
      <alignment horizontal="right" vertical="center"/>
    </xf>
    <xf numFmtId="0" fontId="16" fillId="0" borderId="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27" fillId="0" borderId="0" xfId="0" applyFont="1" applyFill="1"/>
    <xf numFmtId="0" fontId="14" fillId="0" borderId="0" xfId="0" applyFont="1" applyAlignment="1">
      <alignment horizontal="justify" vertical="center"/>
    </xf>
    <xf numFmtId="0" fontId="30" fillId="0" borderId="1" xfId="8" applyFont="1" applyFill="1" applyBorder="1" applyAlignment="1">
      <alignment horizontal="left" wrapText="1"/>
    </xf>
    <xf numFmtId="0" fontId="31" fillId="0" borderId="1" xfId="8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9">
    <cellStyle name="Excel Built-in Normal" xfId="1" xr:uid="{00000000-0005-0000-0000-000000000000}"/>
    <cellStyle name="Hiperłącze 2" xfId="2" xr:uid="{00000000-0005-0000-0000-000001000000}"/>
    <cellStyle name="Normalny" xfId="0" builtinId="0"/>
    <cellStyle name="Normalny 2" xfId="3" xr:uid="{00000000-0005-0000-0000-000003000000}"/>
    <cellStyle name="Normalny 2 2" xfId="7" xr:uid="{00000000-0005-0000-0000-000004000000}"/>
    <cellStyle name="Normalny 3" xfId="4" xr:uid="{00000000-0005-0000-0000-000005000000}"/>
    <cellStyle name="Normalny 4" xfId="5" xr:uid="{00000000-0005-0000-0000-000006000000}"/>
    <cellStyle name="Normalny 5" xfId="8" xr:uid="{3D11B4F3-8F71-4C70-B090-746145993DEA}"/>
    <cellStyle name="Normalny 6" xfId="6" xr:uid="{00000000-0005-0000-0000-000007000000}"/>
  </cellStyles>
  <dxfs count="14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Emilia błękit" pivot="0" count="3" xr9:uid="{00000000-0011-0000-FFFF-FFFF00000000}">
      <tableStyleElement type="headerRow" dxfId="1456"/>
      <tableStyleElement type="firstRowStripe" dxfId="1455"/>
      <tableStyleElement type="secondRowStripe" dxfId="145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tyles" Target="style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calcChain" Target="calcChain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G6" totalsRowShown="0" headerRowDxfId="1449" dataDxfId="1447" headerRowBorderDxfId="1448" tableBorderDxfId="1446">
  <autoFilter ref="A4:G6" xr:uid="{00000000-0009-0000-0100-000001000000}"/>
  <tableColumns count="7">
    <tableColumn id="1" xr3:uid="{00000000-0010-0000-0000-000001000000}" name="L.p." dataDxfId="1445"/>
    <tableColumn id="2" xr3:uid="{00000000-0010-0000-0000-000002000000}" name="Opis przedmiotu zamówienia" dataDxfId="1444"/>
    <tableColumn id="3" xr3:uid="{00000000-0010-0000-0000-000003000000}" name="J.m." dataDxfId="1443"/>
    <tableColumn id="4" xr3:uid="{00000000-0010-0000-0000-000004000000}" name="Ilość" dataDxfId="1442"/>
    <tableColumn id="5" xr3:uid="{00000000-0010-0000-0000-000005000000}" name="Cena jednostkowa brutto" dataDxfId="1441"/>
    <tableColumn id="6" xr3:uid="{00000000-0010-0000-0000-000006000000}" name="Cena brutto*" dataDxfId="1440"/>
    <tableColumn id="7" xr3:uid="{00000000-0010-0000-0000-000007000000}" name="Producent/ Typ/ Model" dataDxfId="1439"/>
  </tableColumns>
  <tableStyleInfo name="Emilia błękit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ela11011" displayName="Tabela11011" ref="A4:G6" totalsRowShown="0" headerRowDxfId="1322" dataDxfId="1320" headerRowBorderDxfId="1321" tableBorderDxfId="1319">
  <autoFilter ref="A4:G6" xr:uid="{00000000-0009-0000-0100-00000A000000}"/>
  <tableColumns count="7">
    <tableColumn id="1" xr3:uid="{00000000-0010-0000-0900-000001000000}" name="L.p." dataDxfId="1318"/>
    <tableColumn id="2" xr3:uid="{00000000-0010-0000-0900-000002000000}" name="Opis przedmiotu zamówienia" dataDxfId="1317"/>
    <tableColumn id="3" xr3:uid="{00000000-0010-0000-0900-000003000000}" name="J.m." dataDxfId="1316"/>
    <tableColumn id="4" xr3:uid="{00000000-0010-0000-0900-000004000000}" name="Ilość" dataDxfId="1315"/>
    <tableColumn id="5" xr3:uid="{00000000-0010-0000-0900-000005000000}" name="Cena jednostkowa brutto" dataDxfId="1314"/>
    <tableColumn id="6" xr3:uid="{00000000-0010-0000-0900-000006000000}" name="Cena brutto*" dataDxfId="1313"/>
    <tableColumn id="7" xr3:uid="{00000000-0010-0000-0900-000007000000}" name="Producent/ Typ/ Model" dataDxfId="1312"/>
  </tableColumns>
  <tableStyleInfo name="Emilia błękit" showFirstColumn="0" showLastColumn="0" showRowStripes="1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00000000-000C-0000-FFFF-FFFF63000000}" name="Tabela110121517284351617071727699101" displayName="Tabela110121517284351617071727699101" ref="A4:G6" totalsRowShown="0" headerRowDxfId="79" dataDxfId="77" headerRowBorderDxfId="78" tableBorderDxfId="76">
  <autoFilter ref="A4:G6" xr:uid="{00000000-0009-0000-0100-000064000000}"/>
  <tableColumns count="7">
    <tableColumn id="1" xr3:uid="{00000000-0010-0000-6300-000001000000}" name="L.p." dataDxfId="75"/>
    <tableColumn id="2" xr3:uid="{00000000-0010-0000-6300-000002000000}" name="Opis przedmiotu zamówienia" dataDxfId="74"/>
    <tableColumn id="3" xr3:uid="{00000000-0010-0000-6300-000003000000}" name="J.m." dataDxfId="73"/>
    <tableColumn id="4" xr3:uid="{00000000-0010-0000-6300-000004000000}" name="Ilość" dataDxfId="72"/>
    <tableColumn id="5" xr3:uid="{00000000-0010-0000-6300-000005000000}" name="Cena jednostkowa brutto" dataDxfId="71"/>
    <tableColumn id="6" xr3:uid="{00000000-0010-0000-6300-000006000000}" name="Cena brutto*" dataDxfId="70"/>
    <tableColumn id="7" xr3:uid="{00000000-0010-0000-6300-000007000000}" name="Producent/ Typ/ Model" dataDxfId="69"/>
  </tableColumns>
  <tableStyleInfo name="Emilia błękit" showFirstColumn="0" showLastColumn="0" showRowStripes="1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00000000-000C-0000-FFFF-FFFF64000000}" name="Tabela110121517284351617071727699102" displayName="Tabela110121517284351617071727699102" ref="A4:G6" totalsRowShown="0" headerRowDxfId="65" dataDxfId="63" headerRowBorderDxfId="64" tableBorderDxfId="62">
  <autoFilter ref="A4:G6" xr:uid="{00000000-0009-0000-0100-000065000000}"/>
  <tableColumns count="7">
    <tableColumn id="1" xr3:uid="{00000000-0010-0000-6400-000001000000}" name="L.p." dataDxfId="61"/>
    <tableColumn id="2" xr3:uid="{00000000-0010-0000-6400-000002000000}" name="Opis przedmiotu zamówienia" dataDxfId="60"/>
    <tableColumn id="3" xr3:uid="{00000000-0010-0000-6400-000003000000}" name="J.m." dataDxfId="59"/>
    <tableColumn id="4" xr3:uid="{00000000-0010-0000-6400-000004000000}" name="Ilość" dataDxfId="58"/>
    <tableColumn id="5" xr3:uid="{00000000-0010-0000-6400-000005000000}" name="Cena jednostkowa brutto" dataDxfId="57"/>
    <tableColumn id="6" xr3:uid="{00000000-0010-0000-6400-000006000000}" name="Cena brutto*" dataDxfId="56"/>
    <tableColumn id="7" xr3:uid="{00000000-0010-0000-6400-000007000000}" name="Producent/ Typ/ Model" dataDxfId="55"/>
  </tableColumns>
  <tableStyleInfo name="Emilia błękit" showFirstColumn="0" showLastColumn="0" showRowStripes="1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00000000-000C-0000-FFFF-FFFF65000000}" name="Tabela110121517284351617071727699103" displayName="Tabela110121517284351617071727699103" ref="A4:G6" totalsRowShown="0" headerRowDxfId="51" dataDxfId="49" headerRowBorderDxfId="50" tableBorderDxfId="48">
  <autoFilter ref="A4:G6" xr:uid="{00000000-0009-0000-0100-000066000000}"/>
  <tableColumns count="7">
    <tableColumn id="1" xr3:uid="{00000000-0010-0000-6500-000001000000}" name="L.p." dataDxfId="47"/>
    <tableColumn id="2" xr3:uid="{00000000-0010-0000-6500-000002000000}" name="Opis przedmiotu zamówienia" dataDxfId="46"/>
    <tableColumn id="3" xr3:uid="{00000000-0010-0000-6500-000003000000}" name="J.m." dataDxfId="45"/>
    <tableColumn id="4" xr3:uid="{00000000-0010-0000-6500-000004000000}" name="Ilość" dataDxfId="44"/>
    <tableColumn id="5" xr3:uid="{00000000-0010-0000-6500-000005000000}" name="Cena jednostkowa brutto" dataDxfId="43"/>
    <tableColumn id="6" xr3:uid="{00000000-0010-0000-6500-000006000000}" name="Cena brutto*" dataDxfId="42"/>
    <tableColumn id="7" xr3:uid="{00000000-0010-0000-6500-000007000000}" name="Producent/ Typ/ Model" dataDxfId="41"/>
  </tableColumns>
  <tableStyleInfo name="Emilia błękit" showFirstColumn="0" showLastColumn="0" showRowStripes="1" showColumnStripes="0"/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00000000-000C-0000-FFFF-FFFF66000000}" name="Tabela110121517284351617071727699104" displayName="Tabela110121517284351617071727699104" ref="A4:G6" totalsRowShown="0" headerRowDxfId="37" dataDxfId="35" headerRowBorderDxfId="36" tableBorderDxfId="34">
  <autoFilter ref="A4:G6" xr:uid="{00000000-0009-0000-0100-000067000000}"/>
  <tableColumns count="7">
    <tableColumn id="1" xr3:uid="{00000000-0010-0000-6600-000001000000}" name="L.p." dataDxfId="33"/>
    <tableColumn id="2" xr3:uid="{00000000-0010-0000-6600-000002000000}" name="Opis przedmiotu zamówienia" dataDxfId="32"/>
    <tableColumn id="3" xr3:uid="{00000000-0010-0000-6600-000003000000}" name="J.m." dataDxfId="31"/>
    <tableColumn id="4" xr3:uid="{00000000-0010-0000-6600-000004000000}" name="Ilość" dataDxfId="30"/>
    <tableColumn id="5" xr3:uid="{00000000-0010-0000-6600-000005000000}" name="Cena jednostkowa brutto" dataDxfId="29"/>
    <tableColumn id="6" xr3:uid="{00000000-0010-0000-6600-000006000000}" name="Cena brutto*" dataDxfId="28"/>
    <tableColumn id="7" xr3:uid="{00000000-0010-0000-6600-000007000000}" name="Producent/ Typ/ Model" dataDxfId="27"/>
  </tableColumns>
  <tableStyleInfo name="Emilia błękit" showFirstColumn="0" showLastColumn="0" showRowStripes="1" showColumnStripes="0"/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67000000}" name="Tabela11012151728435161707172769910417" displayName="Tabela11012151728435161707172769910417" ref="A4:G6" totalsRowShown="0" headerRowDxfId="23" dataDxfId="21" headerRowBorderDxfId="22" tableBorderDxfId="20">
  <autoFilter ref="A4:G6" xr:uid="{00000000-0009-0000-0100-000010000000}"/>
  <tableColumns count="7">
    <tableColumn id="1" xr3:uid="{00000000-0010-0000-6700-000001000000}" name="L.p." dataDxfId="19"/>
    <tableColumn id="2" xr3:uid="{00000000-0010-0000-6700-000002000000}" name="Opis przedmiotu zamówienia" dataDxfId="18"/>
    <tableColumn id="3" xr3:uid="{00000000-0010-0000-6700-000003000000}" name="J.m." dataDxfId="17"/>
    <tableColumn id="4" xr3:uid="{00000000-0010-0000-6700-000004000000}" name="Ilość" dataDxfId="16"/>
    <tableColumn id="5" xr3:uid="{00000000-0010-0000-6700-000005000000}" name="Cena jednostkowa brutto" dataDxfId="15"/>
    <tableColumn id="6" xr3:uid="{00000000-0010-0000-6700-000006000000}" name="Cena brutto*" dataDxfId="14"/>
    <tableColumn id="7" xr3:uid="{00000000-0010-0000-6700-000007000000}" name="Producent/ Typ/ Model" dataDxfId="13"/>
  </tableColumns>
  <tableStyleInfo name="Emilia błękit" showFirstColumn="0" showLastColumn="0" showRowStripes="1" showColumnStripes="0"/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00000000-000C-0000-FFFF-FFFF68000000}" name="Tabela11012151728435161707172769910417105" displayName="Tabela11012151728435161707172769910417105" ref="A4:G6" totalsRowShown="0" headerRowDxfId="10" dataDxfId="8" headerRowBorderDxfId="9" tableBorderDxfId="7">
  <autoFilter ref="A4:G6" xr:uid="{00000000-0009-0000-0100-000068000000}"/>
  <tableColumns count="7">
    <tableColumn id="1" xr3:uid="{00000000-0010-0000-6800-000001000000}" name="L.p." dataDxfId="6"/>
    <tableColumn id="2" xr3:uid="{00000000-0010-0000-6800-000002000000}" name="Opis przedmiotu zamówienia" dataDxfId="5"/>
    <tableColumn id="3" xr3:uid="{00000000-0010-0000-6800-000003000000}" name="J.m." dataDxfId="4"/>
    <tableColumn id="4" xr3:uid="{00000000-0010-0000-6800-000004000000}" name="Ilość" dataDxfId="3"/>
    <tableColumn id="5" xr3:uid="{00000000-0010-0000-6800-000005000000}" name="Cena jednostkowa brutto" dataDxfId="2"/>
    <tableColumn id="6" xr3:uid="{00000000-0010-0000-6800-000006000000}" name="Cena brutto*" dataDxfId="1"/>
    <tableColumn id="7" xr3:uid="{00000000-0010-0000-6800-000007000000}" name="Producent/ Typ/ Model" dataDxfId="0"/>
  </tableColumns>
  <tableStyleInfo name="Emilia błękit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ela11012" displayName="Tabela11012" ref="A4:G6" totalsRowShown="0" headerRowDxfId="1308" dataDxfId="1306" headerRowBorderDxfId="1307" tableBorderDxfId="1305">
  <autoFilter ref="A4:G6" xr:uid="{00000000-0009-0000-0100-00000B000000}"/>
  <tableColumns count="7">
    <tableColumn id="1" xr3:uid="{00000000-0010-0000-0A00-000001000000}" name="L.p." dataDxfId="1304"/>
    <tableColumn id="2" xr3:uid="{00000000-0010-0000-0A00-000002000000}" name="Opis przedmiotu zamówienia" dataDxfId="1303"/>
    <tableColumn id="3" xr3:uid="{00000000-0010-0000-0A00-000003000000}" name="J.m." dataDxfId="1302"/>
    <tableColumn id="4" xr3:uid="{00000000-0010-0000-0A00-000004000000}" name="Ilość" dataDxfId="1301"/>
    <tableColumn id="5" xr3:uid="{00000000-0010-0000-0A00-000005000000}" name="Cena jednostkowa brutto" dataDxfId="1300"/>
    <tableColumn id="6" xr3:uid="{00000000-0010-0000-0A00-000006000000}" name="Cena brutto*" dataDxfId="1299"/>
    <tableColumn id="7" xr3:uid="{00000000-0010-0000-0A00-000007000000}" name="Producent/ Typ/ Model" dataDxfId="1298"/>
  </tableColumns>
  <tableStyleInfo name="Emilia błękit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ela1101213" displayName="Tabela1101213" ref="A4:G6" totalsRowShown="0" headerRowDxfId="1294" dataDxfId="1292" headerRowBorderDxfId="1293" tableBorderDxfId="1291">
  <autoFilter ref="A4:G6" xr:uid="{00000000-0009-0000-0100-00000C000000}"/>
  <tableColumns count="7">
    <tableColumn id="1" xr3:uid="{00000000-0010-0000-0B00-000001000000}" name="L.p." dataDxfId="1290"/>
    <tableColumn id="2" xr3:uid="{00000000-0010-0000-0B00-000002000000}" name="Opis przedmiotu zamówienia" dataDxfId="1289"/>
    <tableColumn id="3" xr3:uid="{00000000-0010-0000-0B00-000003000000}" name="J.m." dataDxfId="1288"/>
    <tableColumn id="4" xr3:uid="{00000000-0010-0000-0B00-000004000000}" name="Ilość" dataDxfId="1287"/>
    <tableColumn id="5" xr3:uid="{00000000-0010-0000-0B00-000005000000}" name="Cena jednostkowa brutto" dataDxfId="1286"/>
    <tableColumn id="6" xr3:uid="{00000000-0010-0000-0B00-000006000000}" name="Cena brutto*" dataDxfId="1285"/>
    <tableColumn id="7" xr3:uid="{00000000-0010-0000-0B00-000007000000}" name="Producent/ Typ/ Model" dataDxfId="1284"/>
  </tableColumns>
  <tableStyleInfo name="Emilia błękit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ela1101214" displayName="Tabela1101214" ref="A4:G6" totalsRowShown="0" headerRowDxfId="1280" dataDxfId="1278" headerRowBorderDxfId="1279" tableBorderDxfId="1277">
  <autoFilter ref="A4:G6" xr:uid="{00000000-0009-0000-0100-00000D000000}"/>
  <tableColumns count="7">
    <tableColumn id="1" xr3:uid="{00000000-0010-0000-0C00-000001000000}" name="L.p." dataDxfId="1276"/>
    <tableColumn id="2" xr3:uid="{00000000-0010-0000-0C00-000002000000}" name="Opis przedmiotu zamówienia" dataDxfId="1275"/>
    <tableColumn id="3" xr3:uid="{00000000-0010-0000-0C00-000003000000}" name="J.m." dataDxfId="1274"/>
    <tableColumn id="4" xr3:uid="{00000000-0010-0000-0C00-000004000000}" name="Ilość" dataDxfId="1273"/>
    <tableColumn id="5" xr3:uid="{00000000-0010-0000-0C00-000005000000}" name="Cena jednostkowa brutto" dataDxfId="1272"/>
    <tableColumn id="6" xr3:uid="{00000000-0010-0000-0C00-000006000000}" name="Cena brutto*" dataDxfId="1271"/>
    <tableColumn id="7" xr3:uid="{00000000-0010-0000-0C00-000007000000}" name="Producent/ Typ/ Model" dataDxfId="1270"/>
  </tableColumns>
  <tableStyleInfo name="Emilia błękit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ela1101215" displayName="Tabela1101215" ref="A4:G6" totalsRowShown="0" headerRowDxfId="1266" dataDxfId="1264" headerRowBorderDxfId="1265" tableBorderDxfId="1263">
  <autoFilter ref="A4:G6" xr:uid="{00000000-0009-0000-0100-00000E000000}"/>
  <tableColumns count="7">
    <tableColumn id="1" xr3:uid="{00000000-0010-0000-0D00-000001000000}" name="L.p." dataDxfId="1262"/>
    <tableColumn id="2" xr3:uid="{00000000-0010-0000-0D00-000002000000}" name="Opis przedmiotu zamówienia" dataDxfId="1261"/>
    <tableColumn id="3" xr3:uid="{00000000-0010-0000-0D00-000003000000}" name="J.m." dataDxfId="1260"/>
    <tableColumn id="4" xr3:uid="{00000000-0010-0000-0D00-000004000000}" name="Ilość" dataDxfId="1259"/>
    <tableColumn id="5" xr3:uid="{00000000-0010-0000-0D00-000005000000}" name="Cena jednostkowa brutto" dataDxfId="1258"/>
    <tableColumn id="6" xr3:uid="{00000000-0010-0000-0D00-000006000000}" name="Cena brutto*" dataDxfId="1257"/>
    <tableColumn id="7" xr3:uid="{00000000-0010-0000-0D00-000007000000}" name="Producent/ Typ/ Model" dataDxfId="1256"/>
  </tableColumns>
  <tableStyleInfo name="Emilia błękit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ela110121516" displayName="Tabela110121516" ref="A4:G6" totalsRowShown="0" headerRowDxfId="1252" dataDxfId="1250" headerRowBorderDxfId="1251" tableBorderDxfId="1249">
  <autoFilter ref="A4:G6" xr:uid="{00000000-0009-0000-0100-00000F000000}"/>
  <tableColumns count="7">
    <tableColumn id="1" xr3:uid="{00000000-0010-0000-0E00-000001000000}" name="L.p." dataDxfId="1248"/>
    <tableColumn id="2" xr3:uid="{00000000-0010-0000-0E00-000002000000}" name="Opis przedmiotu zamówienia" dataDxfId="1247"/>
    <tableColumn id="3" xr3:uid="{00000000-0010-0000-0E00-000003000000}" name="J.m." dataDxfId="1246"/>
    <tableColumn id="4" xr3:uid="{00000000-0010-0000-0E00-000004000000}" name="Ilość" dataDxfId="1245"/>
    <tableColumn id="5" xr3:uid="{00000000-0010-0000-0E00-000005000000}" name="Cena jednostkowa brutto" dataDxfId="1244"/>
    <tableColumn id="6" xr3:uid="{00000000-0010-0000-0E00-000006000000}" name="Cena brutto*" dataDxfId="1243"/>
    <tableColumn id="7" xr3:uid="{00000000-0010-0000-0E00-000007000000}" name="Producent/ Typ/ Model" dataDxfId="1242"/>
  </tableColumns>
  <tableStyleInfo name="Emilia błękit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00000000-000C-0000-FFFF-FFFF0F000000}" name="Tabela110121516107" displayName="Tabela110121516107" ref="A4:G6" totalsRowShown="0" headerRowDxfId="1238" dataDxfId="1236" headerRowBorderDxfId="1237" tableBorderDxfId="1235">
  <autoFilter ref="A4:G6" xr:uid="{00000000-0009-0000-0100-00006A000000}"/>
  <tableColumns count="7">
    <tableColumn id="1" xr3:uid="{00000000-0010-0000-0F00-000001000000}" name="L.p." dataDxfId="1234"/>
    <tableColumn id="2" xr3:uid="{00000000-0010-0000-0F00-000002000000}" name="Opis przedmiotu zamówienia" dataDxfId="1233"/>
    <tableColumn id="3" xr3:uid="{00000000-0010-0000-0F00-000003000000}" name="J.m." dataDxfId="1232"/>
    <tableColumn id="4" xr3:uid="{00000000-0010-0000-0F00-000004000000}" name="Ilość" dataDxfId="1231"/>
    <tableColumn id="5" xr3:uid="{00000000-0010-0000-0F00-000005000000}" name="Cena jednostkowa brutto" dataDxfId="1230"/>
    <tableColumn id="6" xr3:uid="{00000000-0010-0000-0F00-000006000000}" name="Cena brutto*" dataDxfId="1229"/>
    <tableColumn id="7" xr3:uid="{00000000-0010-0000-0F00-000007000000}" name="Producent/ Typ/ Model" dataDxfId="1228"/>
  </tableColumns>
  <tableStyleInfo name="Emilia błękit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ela11012151718" displayName="Tabela11012151718" ref="A4:G6" totalsRowShown="0" headerRowDxfId="1224" dataDxfId="1222" headerRowBorderDxfId="1223" tableBorderDxfId="1221">
  <autoFilter ref="A4:G6" xr:uid="{00000000-0009-0000-0100-000011000000}"/>
  <tableColumns count="7">
    <tableColumn id="1" xr3:uid="{00000000-0010-0000-1000-000001000000}" name="L.p." dataDxfId="1220"/>
    <tableColumn id="2" xr3:uid="{00000000-0010-0000-1000-000002000000}" name="Opis przedmiotu zamówienia" dataDxfId="1219"/>
    <tableColumn id="3" xr3:uid="{00000000-0010-0000-1000-000003000000}" name="J.m." dataDxfId="1218"/>
    <tableColumn id="4" xr3:uid="{00000000-0010-0000-1000-000004000000}" name="Ilość" dataDxfId="1217"/>
    <tableColumn id="5" xr3:uid="{00000000-0010-0000-1000-000005000000}" name="Cena jednostkowa brutto" dataDxfId="1216"/>
    <tableColumn id="6" xr3:uid="{00000000-0010-0000-1000-000006000000}" name="Cena brutto*" dataDxfId="1215"/>
    <tableColumn id="7" xr3:uid="{00000000-0010-0000-1000-000007000000}" name="Producent/ Typ/ Model" dataDxfId="1214"/>
  </tableColumns>
  <tableStyleInfo name="Emilia błękit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ela11012151719" displayName="Tabela11012151719" ref="A4:G6" totalsRowShown="0" headerRowDxfId="1210" dataDxfId="1208" headerRowBorderDxfId="1209" tableBorderDxfId="1207">
  <autoFilter ref="A4:G6" xr:uid="{00000000-0009-0000-0100-000012000000}"/>
  <tableColumns count="7">
    <tableColumn id="1" xr3:uid="{00000000-0010-0000-1100-000001000000}" name="L.p." dataDxfId="1206"/>
    <tableColumn id="2" xr3:uid="{00000000-0010-0000-1100-000002000000}" name="Opis przedmiotu zamówienia" dataDxfId="1205"/>
    <tableColumn id="3" xr3:uid="{00000000-0010-0000-1100-000003000000}" name="J.m." dataDxfId="1204"/>
    <tableColumn id="4" xr3:uid="{00000000-0010-0000-1100-000004000000}" name="Ilość" dataDxfId="1203"/>
    <tableColumn id="5" xr3:uid="{00000000-0010-0000-1100-000005000000}" name="Cena jednostkowa brutto" dataDxfId="1202"/>
    <tableColumn id="6" xr3:uid="{00000000-0010-0000-1100-000006000000}" name="Cena brutto*" dataDxfId="1201"/>
    <tableColumn id="7" xr3:uid="{00000000-0010-0000-1100-000007000000}" name="Producent/ Typ/ Model" dataDxfId="1200"/>
  </tableColumns>
  <tableStyleInfo name="Emilia błękit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ela1101215171920" displayName="Tabela1101215171920" ref="A4:G6" totalsRowShown="0" headerRowDxfId="1196" dataDxfId="1194" headerRowBorderDxfId="1195" tableBorderDxfId="1193">
  <autoFilter ref="A4:G6" xr:uid="{00000000-0009-0000-0100-000013000000}"/>
  <tableColumns count="7">
    <tableColumn id="1" xr3:uid="{00000000-0010-0000-1200-000001000000}" name="L.p." dataDxfId="1192"/>
    <tableColumn id="2" xr3:uid="{00000000-0010-0000-1200-000002000000}" name="Opis przedmiotu zamówienia" dataDxfId="1191"/>
    <tableColumn id="3" xr3:uid="{00000000-0010-0000-1200-000003000000}" name="J.m." dataDxfId="1190"/>
    <tableColumn id="4" xr3:uid="{00000000-0010-0000-1200-000004000000}" name="Ilość" dataDxfId="1189"/>
    <tableColumn id="5" xr3:uid="{00000000-0010-0000-1200-000005000000}" name="Cena jednostkowa brutto" dataDxfId="1188"/>
    <tableColumn id="6" xr3:uid="{00000000-0010-0000-1200-000006000000}" name="Cena brutto*" dataDxfId="1187"/>
    <tableColumn id="7" xr3:uid="{00000000-0010-0000-1200-000007000000}" name="Producent/ Typ/ Model" dataDxfId="1186"/>
  </tableColumns>
  <tableStyleInfo name="Emilia błękit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14" displayName="Tabela14" ref="A4:G6" totalsRowShown="0" headerRowDxfId="1434" dataDxfId="1432" headerRowBorderDxfId="1433" tableBorderDxfId="1431">
  <autoFilter ref="A4:G6" xr:uid="{00000000-0009-0000-0100-000003000000}"/>
  <tableColumns count="7">
    <tableColumn id="1" xr3:uid="{00000000-0010-0000-0100-000001000000}" name="L.p." dataDxfId="1430"/>
    <tableColumn id="2" xr3:uid="{00000000-0010-0000-0100-000002000000}" name="Opis przedmiotu zamówienia" dataDxfId="1429"/>
    <tableColumn id="3" xr3:uid="{00000000-0010-0000-0100-000003000000}" name="J.m." dataDxfId="1428"/>
    <tableColumn id="4" xr3:uid="{00000000-0010-0000-0100-000004000000}" name="Ilość" dataDxfId="1427"/>
    <tableColumn id="5" xr3:uid="{00000000-0010-0000-0100-000005000000}" name="Cena jednostkowa brutto" dataDxfId="1426"/>
    <tableColumn id="6" xr3:uid="{00000000-0010-0000-0100-000006000000}" name="Cena brutto*" dataDxfId="1425"/>
    <tableColumn id="7" xr3:uid="{00000000-0010-0000-0100-000007000000}" name="Producent/ Typ/ Model" dataDxfId="1424"/>
  </tableColumns>
  <tableStyleInfo name="Emilia błękit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ela11012151721" displayName="Tabela11012151721" ref="A4:G6" totalsRowShown="0" headerRowDxfId="1182" dataDxfId="1180" headerRowBorderDxfId="1181" tableBorderDxfId="1179">
  <autoFilter ref="A4:G6" xr:uid="{00000000-0009-0000-0100-000014000000}"/>
  <tableColumns count="7">
    <tableColumn id="1" xr3:uid="{00000000-0010-0000-1300-000001000000}" name="L.p." dataDxfId="1178"/>
    <tableColumn id="2" xr3:uid="{00000000-0010-0000-1300-000002000000}" name="Opis przedmiotu zamówienia" dataDxfId="1177"/>
    <tableColumn id="3" xr3:uid="{00000000-0010-0000-1300-000003000000}" name="J.m." dataDxfId="1176"/>
    <tableColumn id="4" xr3:uid="{00000000-0010-0000-1300-000004000000}" name="Ilość" dataDxfId="1175"/>
    <tableColumn id="5" xr3:uid="{00000000-0010-0000-1300-000005000000}" name="Cena jednostkowa brutto" dataDxfId="1174"/>
    <tableColumn id="6" xr3:uid="{00000000-0010-0000-1300-000006000000}" name="Cena brutto*" dataDxfId="1173"/>
    <tableColumn id="7" xr3:uid="{00000000-0010-0000-1300-000007000000}" name="Producent/ Typ/ Model" dataDxfId="1172"/>
  </tableColumns>
  <tableStyleInfo name="Emilia błękit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ela11012151722" displayName="Tabela11012151722" ref="A4:G6" totalsRowShown="0" headerRowDxfId="1168" dataDxfId="1166" headerRowBorderDxfId="1167" tableBorderDxfId="1165">
  <autoFilter ref="A4:G6" xr:uid="{00000000-0009-0000-0100-000015000000}"/>
  <tableColumns count="7">
    <tableColumn id="1" xr3:uid="{00000000-0010-0000-1400-000001000000}" name="L.p." dataDxfId="1164"/>
    <tableColumn id="2" xr3:uid="{00000000-0010-0000-1400-000002000000}" name="Opis przedmiotu zamówienia" dataDxfId="1163"/>
    <tableColumn id="3" xr3:uid="{00000000-0010-0000-1400-000003000000}" name="J.m." dataDxfId="1162"/>
    <tableColumn id="4" xr3:uid="{00000000-0010-0000-1400-000004000000}" name="Ilość" dataDxfId="1161"/>
    <tableColumn id="5" xr3:uid="{00000000-0010-0000-1400-000005000000}" name="Cena jednostkowa brutto" dataDxfId="1160"/>
    <tableColumn id="6" xr3:uid="{00000000-0010-0000-1400-000006000000}" name="Cena brutto*" dataDxfId="1159"/>
    <tableColumn id="7" xr3:uid="{00000000-0010-0000-1400-000007000000}" name="Producent/ Typ/ Model" dataDxfId="1158"/>
  </tableColumns>
  <tableStyleInfo name="Emilia błękit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ela11012151723" displayName="Tabela11012151723" ref="A4:G6" totalsRowShown="0" headerRowDxfId="1154" dataDxfId="1152" headerRowBorderDxfId="1153" tableBorderDxfId="1151">
  <autoFilter ref="A4:G6" xr:uid="{00000000-0009-0000-0100-000016000000}"/>
  <tableColumns count="7">
    <tableColumn id="1" xr3:uid="{00000000-0010-0000-1500-000001000000}" name="L.p." dataDxfId="1150"/>
    <tableColumn id="2" xr3:uid="{00000000-0010-0000-1500-000002000000}" name="Opis przedmiotu zamówienia" dataDxfId="1149"/>
    <tableColumn id="3" xr3:uid="{00000000-0010-0000-1500-000003000000}" name="J.m." dataDxfId="1148"/>
    <tableColumn id="4" xr3:uid="{00000000-0010-0000-1500-000004000000}" name="Ilość" dataDxfId="1147"/>
    <tableColumn id="5" xr3:uid="{00000000-0010-0000-1500-000005000000}" name="Cena jednostkowa brutto" dataDxfId="1146"/>
    <tableColumn id="6" xr3:uid="{00000000-0010-0000-1500-000006000000}" name="Cena brutto*" dataDxfId="1145"/>
    <tableColumn id="7" xr3:uid="{00000000-0010-0000-1500-000007000000}" name="Producent/ Typ/ Model" dataDxfId="1144"/>
  </tableColumns>
  <tableStyleInfo name="Emilia błękit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bela11012151724" displayName="Tabela11012151724" ref="A4:G6" totalsRowShown="0" headerRowDxfId="1140" dataDxfId="1138" headerRowBorderDxfId="1139" tableBorderDxfId="1137">
  <autoFilter ref="A4:G6" xr:uid="{00000000-0009-0000-0100-000017000000}"/>
  <tableColumns count="7">
    <tableColumn id="1" xr3:uid="{00000000-0010-0000-1600-000001000000}" name="L.p." dataDxfId="1136"/>
    <tableColumn id="2" xr3:uid="{00000000-0010-0000-1600-000002000000}" name="Opis przedmiotu zamówienia" dataDxfId="1135"/>
    <tableColumn id="3" xr3:uid="{00000000-0010-0000-1600-000003000000}" name="J.m." dataDxfId="1134"/>
    <tableColumn id="4" xr3:uid="{00000000-0010-0000-1600-000004000000}" name="Ilość" dataDxfId="1133"/>
    <tableColumn id="5" xr3:uid="{00000000-0010-0000-1600-000005000000}" name="Cena jednostkowa brutto" dataDxfId="1132"/>
    <tableColumn id="6" xr3:uid="{00000000-0010-0000-1600-000006000000}" name="Cena brutto*" dataDxfId="1131"/>
    <tableColumn id="7" xr3:uid="{00000000-0010-0000-1600-000007000000}" name="Producent/ Typ/ Model" dataDxfId="1130"/>
  </tableColumns>
  <tableStyleInfo name="Emilia błękit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Tabela11012151725" displayName="Tabela11012151725" ref="A4:G6" totalsRowShown="0" headerRowDxfId="1126" dataDxfId="1124" headerRowBorderDxfId="1125" tableBorderDxfId="1123">
  <autoFilter ref="A4:G6" xr:uid="{00000000-0009-0000-0100-000018000000}"/>
  <tableColumns count="7">
    <tableColumn id="1" xr3:uid="{00000000-0010-0000-1700-000001000000}" name="L.p." dataDxfId="1122"/>
    <tableColumn id="2" xr3:uid="{00000000-0010-0000-1700-000002000000}" name="Opis przedmiotu zamówienia" dataDxfId="1121"/>
    <tableColumn id="3" xr3:uid="{00000000-0010-0000-1700-000003000000}" name="J.m." dataDxfId="1120"/>
    <tableColumn id="4" xr3:uid="{00000000-0010-0000-1700-000004000000}" name="Ilość" dataDxfId="1119"/>
    <tableColumn id="5" xr3:uid="{00000000-0010-0000-1700-000005000000}" name="Cena jednostkowa brutto" dataDxfId="1118"/>
    <tableColumn id="6" xr3:uid="{00000000-0010-0000-1700-000006000000}" name="Cena brutto*" dataDxfId="1117"/>
    <tableColumn id="7" xr3:uid="{00000000-0010-0000-1700-000007000000}" name="Producent/ Typ/ Model" dataDxfId="1116"/>
  </tableColumns>
  <tableStyleInfo name="Emilia błękit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Tabela11012151726" displayName="Tabela11012151726" ref="A4:G6" totalsRowShown="0" headerRowDxfId="1112" dataDxfId="1110" headerRowBorderDxfId="1111" tableBorderDxfId="1109">
  <autoFilter ref="A4:G6" xr:uid="{00000000-0009-0000-0100-000019000000}"/>
  <tableColumns count="7">
    <tableColumn id="1" xr3:uid="{00000000-0010-0000-1800-000001000000}" name="L.p." dataDxfId="1108"/>
    <tableColumn id="2" xr3:uid="{00000000-0010-0000-1800-000002000000}" name="Opis przedmiotu zamówienia" dataDxfId="1107"/>
    <tableColumn id="3" xr3:uid="{00000000-0010-0000-1800-000003000000}" name="J.m." dataDxfId="1106"/>
    <tableColumn id="4" xr3:uid="{00000000-0010-0000-1800-000004000000}" name="Ilość" dataDxfId="1105"/>
    <tableColumn id="5" xr3:uid="{00000000-0010-0000-1800-000005000000}" name="Cena jednostkowa brutto" dataDxfId="1104"/>
    <tableColumn id="6" xr3:uid="{00000000-0010-0000-1800-000006000000}" name="Cena brutto*" dataDxfId="1103"/>
    <tableColumn id="7" xr3:uid="{00000000-0010-0000-1800-000007000000}" name="Producent/ Typ/ Model" dataDxfId="1102"/>
  </tableColumns>
  <tableStyleInfo name="Emilia błękit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Tabela11012151727" displayName="Tabela11012151727" ref="A4:G6" totalsRowShown="0" headerRowDxfId="1098" dataDxfId="1096" headerRowBorderDxfId="1097" tableBorderDxfId="1095">
  <autoFilter ref="A4:G6" xr:uid="{00000000-0009-0000-0100-00001A000000}"/>
  <tableColumns count="7">
    <tableColumn id="1" xr3:uid="{00000000-0010-0000-1900-000001000000}" name="L.p." dataDxfId="1094"/>
    <tableColumn id="2" xr3:uid="{00000000-0010-0000-1900-000002000000}" name="Opis przedmiotu zamówienia" dataDxfId="1093"/>
    <tableColumn id="3" xr3:uid="{00000000-0010-0000-1900-000003000000}" name="J.m." dataDxfId="1092"/>
    <tableColumn id="4" xr3:uid="{00000000-0010-0000-1900-000004000000}" name="Ilość" dataDxfId="1091"/>
    <tableColumn id="5" xr3:uid="{00000000-0010-0000-1900-000005000000}" name="Cena jednostkowa brutto" dataDxfId="1090"/>
    <tableColumn id="6" xr3:uid="{00000000-0010-0000-1900-000006000000}" name="Cena brutto*" dataDxfId="1089"/>
    <tableColumn id="7" xr3:uid="{00000000-0010-0000-1900-000007000000}" name="Producent/ Typ/ Model" dataDxfId="1088"/>
  </tableColumns>
  <tableStyleInfo name="Emilia błękit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Tabela11012151728" displayName="Tabela11012151728" ref="A4:G6" totalsRowShown="0" headerRowDxfId="1084" dataDxfId="1082" headerRowBorderDxfId="1083" tableBorderDxfId="1081">
  <autoFilter ref="A4:G6" xr:uid="{00000000-0009-0000-0100-00001B000000}"/>
  <tableColumns count="7">
    <tableColumn id="1" xr3:uid="{00000000-0010-0000-1A00-000001000000}" name="L.p." dataDxfId="1080"/>
    <tableColumn id="2" xr3:uid="{00000000-0010-0000-1A00-000002000000}" name="Opis przedmiotu zamówienia" dataDxfId="1079"/>
    <tableColumn id="3" xr3:uid="{00000000-0010-0000-1A00-000003000000}" name="J.m." dataDxfId="1078"/>
    <tableColumn id="4" xr3:uid="{00000000-0010-0000-1A00-000004000000}" name="Ilość" dataDxfId="1077"/>
    <tableColumn id="5" xr3:uid="{00000000-0010-0000-1A00-000005000000}" name="Cena jednostkowa brutto" dataDxfId="1076"/>
    <tableColumn id="6" xr3:uid="{00000000-0010-0000-1A00-000006000000}" name="Cena brutto*" dataDxfId="1075"/>
    <tableColumn id="7" xr3:uid="{00000000-0010-0000-1A00-000007000000}" name="Producent/ Typ/ Model" dataDxfId="1074"/>
  </tableColumns>
  <tableStyleInfo name="Emilia błękit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Tabela1101215172829" displayName="Tabela1101215172829" ref="A4:G6" totalsRowShown="0" headerRowDxfId="1070" dataDxfId="1068" headerRowBorderDxfId="1069" tableBorderDxfId="1067">
  <autoFilter ref="A4:G6" xr:uid="{00000000-0009-0000-0100-00001C000000}"/>
  <tableColumns count="7">
    <tableColumn id="1" xr3:uid="{00000000-0010-0000-1B00-000001000000}" name="L.p." dataDxfId="1066"/>
    <tableColumn id="2" xr3:uid="{00000000-0010-0000-1B00-000002000000}" name="Opis przedmiotu zamówienia" dataDxfId="1065"/>
    <tableColumn id="3" xr3:uid="{00000000-0010-0000-1B00-000003000000}" name="J.m." dataDxfId="1064"/>
    <tableColumn id="4" xr3:uid="{00000000-0010-0000-1B00-000004000000}" name="Ilość" dataDxfId="1063"/>
    <tableColumn id="5" xr3:uid="{00000000-0010-0000-1B00-000005000000}" name="Cena jednostkowa brutto" dataDxfId="1062"/>
    <tableColumn id="6" xr3:uid="{00000000-0010-0000-1B00-000006000000}" name="Cena brutto*" dataDxfId="1061"/>
    <tableColumn id="7" xr3:uid="{00000000-0010-0000-1B00-000007000000}" name="Producent/ Typ/ Model" dataDxfId="1060"/>
  </tableColumns>
  <tableStyleInfo name="Emilia błękit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Tabela1101215172830" displayName="Tabela1101215172830" ref="A4:G6" totalsRowShown="0" headerRowDxfId="1056" dataDxfId="1054" headerRowBorderDxfId="1055" tableBorderDxfId="1053">
  <autoFilter ref="A4:G6" xr:uid="{00000000-0009-0000-0100-00001D000000}"/>
  <tableColumns count="7">
    <tableColumn id="1" xr3:uid="{00000000-0010-0000-1C00-000001000000}" name="L.p." dataDxfId="1052"/>
    <tableColumn id="2" xr3:uid="{00000000-0010-0000-1C00-000002000000}" name="Opis przedmiotu zamówienia" dataDxfId="1051"/>
    <tableColumn id="3" xr3:uid="{00000000-0010-0000-1C00-000003000000}" name="J.m." dataDxfId="1050"/>
    <tableColumn id="4" xr3:uid="{00000000-0010-0000-1C00-000004000000}" name="Ilość" dataDxfId="1049"/>
    <tableColumn id="5" xr3:uid="{00000000-0010-0000-1C00-000005000000}" name="Cena jednostkowa brutto" dataDxfId="1048"/>
    <tableColumn id="6" xr3:uid="{00000000-0010-0000-1C00-000006000000}" name="Cena brutto*" dataDxfId="1047"/>
    <tableColumn id="7" xr3:uid="{00000000-0010-0000-1C00-000007000000}" name="Producent/ Typ/ Model" dataDxfId="1046"/>
  </tableColumns>
  <tableStyleInfo name="Emilia błękit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ela15" displayName="Tabela15" ref="A4:G6" totalsRowShown="0" headerRowDxfId="1420" dataDxfId="1418" headerRowBorderDxfId="1419" tableBorderDxfId="1417">
  <autoFilter ref="A4:G6" xr:uid="{00000000-0009-0000-0100-000004000000}"/>
  <tableColumns count="7">
    <tableColumn id="1" xr3:uid="{00000000-0010-0000-0200-000001000000}" name="L.p." dataDxfId="1416"/>
    <tableColumn id="2" xr3:uid="{00000000-0010-0000-0200-000002000000}" name="Opis przedmiotu zamówienia" dataDxfId="1415"/>
    <tableColumn id="3" xr3:uid="{00000000-0010-0000-0200-000003000000}" name="J.m." dataDxfId="1414"/>
    <tableColumn id="4" xr3:uid="{00000000-0010-0000-0200-000004000000}" name="Ilość" dataDxfId="1413"/>
    <tableColumn id="5" xr3:uid="{00000000-0010-0000-0200-000005000000}" name="Cena jednostkowa brutto" dataDxfId="1412"/>
    <tableColumn id="6" xr3:uid="{00000000-0010-0000-0200-000006000000}" name="Cena brutto*" dataDxfId="1411"/>
    <tableColumn id="7" xr3:uid="{00000000-0010-0000-0200-000007000000}" name="Producent/ Typ/ Model" dataDxfId="1410"/>
  </tableColumns>
  <tableStyleInfo name="Emilia błękit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Tabela1101215172831" displayName="Tabela1101215172831" ref="A4:G6" totalsRowShown="0" headerRowDxfId="1042" dataDxfId="1040" headerRowBorderDxfId="1041" tableBorderDxfId="1039">
  <autoFilter ref="A4:G6" xr:uid="{00000000-0009-0000-0100-00001E000000}"/>
  <tableColumns count="7">
    <tableColumn id="1" xr3:uid="{00000000-0010-0000-1D00-000001000000}" name="L.p." dataDxfId="1038"/>
    <tableColumn id="2" xr3:uid="{00000000-0010-0000-1D00-000002000000}" name="Opis przedmiotu zamówienia" dataDxfId="1037"/>
    <tableColumn id="3" xr3:uid="{00000000-0010-0000-1D00-000003000000}" name="J.m." dataDxfId="1036"/>
    <tableColumn id="4" xr3:uid="{00000000-0010-0000-1D00-000004000000}" name="Ilość" dataDxfId="1035"/>
    <tableColumn id="5" xr3:uid="{00000000-0010-0000-1D00-000005000000}" name="Cena jednostkowa brutto" dataDxfId="1034"/>
    <tableColumn id="6" xr3:uid="{00000000-0010-0000-1D00-000006000000}" name="Cena brutto*" dataDxfId="1033"/>
    <tableColumn id="7" xr3:uid="{00000000-0010-0000-1D00-000007000000}" name="Producent/ Typ/ Model" dataDxfId="1032"/>
  </tableColumns>
  <tableStyleInfo name="Emilia błękit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F000000}" name="Tabela1101215172832" displayName="Tabela1101215172832" ref="A4:G6" totalsRowShown="0" headerRowDxfId="1028" dataDxfId="1026" headerRowBorderDxfId="1027" tableBorderDxfId="1025">
  <autoFilter ref="A4:G6" xr:uid="{00000000-0009-0000-0100-00001F000000}"/>
  <tableColumns count="7">
    <tableColumn id="1" xr3:uid="{00000000-0010-0000-1F00-000001000000}" name="L.p." dataDxfId="1024"/>
    <tableColumn id="2" xr3:uid="{00000000-0010-0000-1F00-000002000000}" name="Opis przedmiotu zamówienia" dataDxfId="1023"/>
    <tableColumn id="3" xr3:uid="{00000000-0010-0000-1F00-000003000000}" name="J.m." dataDxfId="1022"/>
    <tableColumn id="4" xr3:uid="{00000000-0010-0000-1F00-000004000000}" name="Ilość" dataDxfId="1021"/>
    <tableColumn id="5" xr3:uid="{00000000-0010-0000-1F00-000005000000}" name="Cena jednostkowa brutto" dataDxfId="1020"/>
    <tableColumn id="6" xr3:uid="{00000000-0010-0000-1F00-000006000000}" name="Cena brutto*" dataDxfId="1019"/>
    <tableColumn id="7" xr3:uid="{00000000-0010-0000-1F00-000007000000}" name="Producent/ Typ/ Model" dataDxfId="1018"/>
  </tableColumns>
  <tableStyleInfo name="Emilia błękit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20000000}" name="Tabela1101215172833" displayName="Tabela1101215172833" ref="A4:G6" totalsRowShown="0" headerRowDxfId="1014" dataDxfId="1012" headerRowBorderDxfId="1013" tableBorderDxfId="1011">
  <autoFilter ref="A4:G6" xr:uid="{00000000-0009-0000-0100-000020000000}"/>
  <tableColumns count="7">
    <tableColumn id="1" xr3:uid="{00000000-0010-0000-2000-000001000000}" name="L.p." dataDxfId="1010"/>
    <tableColumn id="2" xr3:uid="{00000000-0010-0000-2000-000002000000}" name="Opis przedmiotu zamówienia" dataDxfId="1009"/>
    <tableColumn id="3" xr3:uid="{00000000-0010-0000-2000-000003000000}" name="J.m." dataDxfId="1008"/>
    <tableColumn id="4" xr3:uid="{00000000-0010-0000-2000-000004000000}" name="Ilość" dataDxfId="1007"/>
    <tableColumn id="5" xr3:uid="{00000000-0010-0000-2000-000005000000}" name="Cena jednostkowa brutto" dataDxfId="1006"/>
    <tableColumn id="6" xr3:uid="{00000000-0010-0000-2000-000006000000}" name="Cena brutto*" dataDxfId="1005"/>
    <tableColumn id="7" xr3:uid="{00000000-0010-0000-2000-000007000000}" name="Producent/ Typ/ Model" dataDxfId="1004"/>
  </tableColumns>
  <tableStyleInfo name="Emilia błękit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1E000000}" name="Tabela1101215172835" displayName="Tabela1101215172835" ref="A4:G6" totalsRowShown="0" headerRowDxfId="1000" dataDxfId="998" headerRowBorderDxfId="999" tableBorderDxfId="997">
  <autoFilter ref="A4:G6" xr:uid="{00000000-0009-0000-0100-000022000000}"/>
  <tableColumns count="7">
    <tableColumn id="1" xr3:uid="{00000000-0010-0000-1E00-000001000000}" name="L.p." dataDxfId="996"/>
    <tableColumn id="2" xr3:uid="{00000000-0010-0000-1E00-000002000000}" name="Opis przedmiotu zamówienia" dataDxfId="995"/>
    <tableColumn id="3" xr3:uid="{00000000-0010-0000-1E00-000003000000}" name="J.m." dataDxfId="994"/>
    <tableColumn id="4" xr3:uid="{00000000-0010-0000-1E00-000004000000}" name="Ilość" dataDxfId="993"/>
    <tableColumn id="5" xr3:uid="{00000000-0010-0000-1E00-000005000000}" name="Cena jednostkowa brutto" dataDxfId="992"/>
    <tableColumn id="6" xr3:uid="{00000000-0010-0000-1E00-000006000000}" name="Cena brutto*" dataDxfId="991"/>
    <tableColumn id="7" xr3:uid="{00000000-0010-0000-1E00-000007000000}" name="Producent/ Typ/ Model" dataDxfId="990"/>
  </tableColumns>
  <tableStyleInfo name="Emilia błękit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1000000}" name="Tabela1101215172836" displayName="Tabela1101215172836" ref="A4:G6" totalsRowShown="0" headerRowDxfId="986" dataDxfId="984" headerRowBorderDxfId="985" tableBorderDxfId="983">
  <autoFilter ref="A4:G6" xr:uid="{00000000-0009-0000-0100-000023000000}"/>
  <tableColumns count="7">
    <tableColumn id="1" xr3:uid="{00000000-0010-0000-2100-000001000000}" name="L.p." dataDxfId="982"/>
    <tableColumn id="2" xr3:uid="{00000000-0010-0000-2100-000002000000}" name="Opis przedmiotu zamówienia" dataDxfId="981"/>
    <tableColumn id="3" xr3:uid="{00000000-0010-0000-2100-000003000000}" name="J.m." dataDxfId="980"/>
    <tableColumn id="4" xr3:uid="{00000000-0010-0000-2100-000004000000}" name="Ilość" dataDxfId="979"/>
    <tableColumn id="5" xr3:uid="{00000000-0010-0000-2100-000005000000}" name="Cena jednostkowa brutto" dataDxfId="978"/>
    <tableColumn id="6" xr3:uid="{00000000-0010-0000-2100-000006000000}" name="Cena brutto*" dataDxfId="977"/>
    <tableColumn id="7" xr3:uid="{00000000-0010-0000-2100-000007000000}" name="Producent/ Typ/ Model" dataDxfId="976"/>
  </tableColumns>
  <tableStyleInfo name="Emilia błękit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2000000}" name="Tabela1101215172837" displayName="Tabela1101215172837" ref="A4:G6" totalsRowShown="0" headerRowDxfId="972" dataDxfId="970" headerRowBorderDxfId="971" tableBorderDxfId="969">
  <autoFilter ref="A4:G6" xr:uid="{00000000-0009-0000-0100-000024000000}"/>
  <tableColumns count="7">
    <tableColumn id="1" xr3:uid="{00000000-0010-0000-2200-000001000000}" name="L.p." dataDxfId="968"/>
    <tableColumn id="2" xr3:uid="{00000000-0010-0000-2200-000002000000}" name="Opis przedmiotu zamówienia" dataDxfId="967"/>
    <tableColumn id="3" xr3:uid="{00000000-0010-0000-2200-000003000000}" name="J.m." dataDxfId="966"/>
    <tableColumn id="4" xr3:uid="{00000000-0010-0000-2200-000004000000}" name="Ilość" dataDxfId="965"/>
    <tableColumn id="5" xr3:uid="{00000000-0010-0000-2200-000005000000}" name="Cena jednostkowa brutto" dataDxfId="964"/>
    <tableColumn id="6" xr3:uid="{00000000-0010-0000-2200-000006000000}" name="Cena brutto*" dataDxfId="963"/>
    <tableColumn id="7" xr3:uid="{00000000-0010-0000-2200-000007000000}" name="Producent/ Typ/ Model" dataDxfId="962"/>
  </tableColumns>
  <tableStyleInfo name="Emilia błękit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3000000}" name="Tabela1101215172838" displayName="Tabela1101215172838" ref="A4:G6" totalsRowShown="0" headerRowDxfId="958" dataDxfId="956" headerRowBorderDxfId="957" tableBorderDxfId="955">
  <autoFilter ref="A4:G6" xr:uid="{00000000-0009-0000-0100-000025000000}"/>
  <tableColumns count="7">
    <tableColumn id="1" xr3:uid="{00000000-0010-0000-2300-000001000000}" name="L.p." dataDxfId="954"/>
    <tableColumn id="2" xr3:uid="{00000000-0010-0000-2300-000002000000}" name="Opis przedmiotu zamówienia" dataDxfId="953"/>
    <tableColumn id="3" xr3:uid="{00000000-0010-0000-2300-000003000000}" name="J.m." dataDxfId="952"/>
    <tableColumn id="4" xr3:uid="{00000000-0010-0000-2300-000004000000}" name="Ilość" dataDxfId="951"/>
    <tableColumn id="5" xr3:uid="{00000000-0010-0000-2300-000005000000}" name="Cena jednostkowa brutto" dataDxfId="950"/>
    <tableColumn id="6" xr3:uid="{00000000-0010-0000-2300-000006000000}" name="Cena brutto*" dataDxfId="949"/>
    <tableColumn id="7" xr3:uid="{00000000-0010-0000-2300-000007000000}" name="Producent/ Typ/ Model" dataDxfId="948"/>
  </tableColumns>
  <tableStyleInfo name="Emilia błękit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4000000}" name="Tabela1101215172839" displayName="Tabela1101215172839" ref="A4:G6" totalsRowShown="0" headerRowDxfId="944" dataDxfId="942" headerRowBorderDxfId="943" tableBorderDxfId="941">
  <autoFilter ref="A4:G6" xr:uid="{00000000-0009-0000-0100-000026000000}"/>
  <tableColumns count="7">
    <tableColumn id="1" xr3:uid="{00000000-0010-0000-2400-000001000000}" name="L.p." dataDxfId="940"/>
    <tableColumn id="2" xr3:uid="{00000000-0010-0000-2400-000002000000}" name="Opis przedmiotu zamówienia" dataDxfId="939"/>
    <tableColumn id="3" xr3:uid="{00000000-0010-0000-2400-000003000000}" name="J.m." dataDxfId="938"/>
    <tableColumn id="4" xr3:uid="{00000000-0010-0000-2400-000004000000}" name="Ilość" dataDxfId="937"/>
    <tableColumn id="5" xr3:uid="{00000000-0010-0000-2400-000005000000}" name="Cena jednostkowa brutto" dataDxfId="936"/>
    <tableColumn id="6" xr3:uid="{00000000-0010-0000-2400-000006000000}" name="Cena brutto*" dataDxfId="935"/>
    <tableColumn id="7" xr3:uid="{00000000-0010-0000-2400-000007000000}" name="Producent/ Typ/ Model" dataDxfId="934"/>
  </tableColumns>
  <tableStyleInfo name="Emilia błękit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5000000}" name="Tabela1101215172840" displayName="Tabela1101215172840" ref="A4:G6" totalsRowShown="0" headerRowDxfId="930" dataDxfId="928" headerRowBorderDxfId="929" tableBorderDxfId="927">
  <autoFilter ref="A4:G6" xr:uid="{00000000-0009-0000-0100-000027000000}"/>
  <tableColumns count="7">
    <tableColumn id="1" xr3:uid="{00000000-0010-0000-2500-000001000000}" name="L.p." dataDxfId="926"/>
    <tableColumn id="2" xr3:uid="{00000000-0010-0000-2500-000002000000}" name="Opis przedmiotu zamówienia" dataDxfId="925"/>
    <tableColumn id="3" xr3:uid="{00000000-0010-0000-2500-000003000000}" name="J.m." dataDxfId="924"/>
    <tableColumn id="4" xr3:uid="{00000000-0010-0000-2500-000004000000}" name="Ilość" dataDxfId="923"/>
    <tableColumn id="5" xr3:uid="{00000000-0010-0000-2500-000005000000}" name="Cena jednostkowa brutto" dataDxfId="922"/>
    <tableColumn id="6" xr3:uid="{00000000-0010-0000-2500-000006000000}" name="Cena brutto*" dataDxfId="921"/>
    <tableColumn id="7" xr3:uid="{00000000-0010-0000-2500-000007000000}" name="Producent/ Typ/ Model" dataDxfId="920"/>
  </tableColumns>
  <tableStyleInfo name="Emilia błękit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6000000}" name="Tabela1101215172841" displayName="Tabela1101215172841" ref="A4:G6" totalsRowShown="0" headerRowDxfId="916" dataDxfId="914" headerRowBorderDxfId="915" tableBorderDxfId="913">
  <autoFilter ref="A4:G6" xr:uid="{00000000-0009-0000-0100-000028000000}"/>
  <tableColumns count="7">
    <tableColumn id="1" xr3:uid="{00000000-0010-0000-2600-000001000000}" name="L.p." dataDxfId="912"/>
    <tableColumn id="2" xr3:uid="{00000000-0010-0000-2600-000002000000}" name="Opis przedmiotu zamówienia" dataDxfId="911"/>
    <tableColumn id="3" xr3:uid="{00000000-0010-0000-2600-000003000000}" name="J.m." dataDxfId="910"/>
    <tableColumn id="4" xr3:uid="{00000000-0010-0000-2600-000004000000}" name="Ilość" dataDxfId="909"/>
    <tableColumn id="5" xr3:uid="{00000000-0010-0000-2600-000005000000}" name="Cena jednostkowa brutto" dataDxfId="908"/>
    <tableColumn id="6" xr3:uid="{00000000-0010-0000-2600-000006000000}" name="Cena brutto*" dataDxfId="907"/>
    <tableColumn id="7" xr3:uid="{00000000-0010-0000-2600-000007000000}" name="Producent/ Typ/ Model" dataDxfId="906"/>
  </tableColumns>
  <tableStyleInfo name="Emilia błękit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ela16" displayName="Tabela16" ref="A4:G6" totalsRowShown="0" headerRowDxfId="1406" dataDxfId="1404" headerRowBorderDxfId="1405" tableBorderDxfId="1403">
  <autoFilter ref="A4:G6" xr:uid="{00000000-0009-0000-0100-000005000000}"/>
  <tableColumns count="7">
    <tableColumn id="1" xr3:uid="{00000000-0010-0000-0300-000001000000}" name="L.p." dataDxfId="1402"/>
    <tableColumn id="2" xr3:uid="{00000000-0010-0000-0300-000002000000}" name="Opis przedmiotu zamówienia" dataDxfId="1401"/>
    <tableColumn id="3" xr3:uid="{00000000-0010-0000-0300-000003000000}" name="J.m." dataDxfId="1400"/>
    <tableColumn id="4" xr3:uid="{00000000-0010-0000-0300-000004000000}" name="Ilość" dataDxfId="1399"/>
    <tableColumn id="5" xr3:uid="{00000000-0010-0000-0300-000005000000}" name="Cena jednostkowa brutto" dataDxfId="1398"/>
    <tableColumn id="6" xr3:uid="{00000000-0010-0000-0300-000006000000}" name="Cena brutto*" dataDxfId="1397"/>
    <tableColumn id="7" xr3:uid="{00000000-0010-0000-0300-000007000000}" name="Producent/ Typ/ Model" dataDxfId="1396"/>
  </tableColumns>
  <tableStyleInfo name="Emilia błękit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7000000}" name="Tabela1101215172842" displayName="Tabela1101215172842" ref="A4:G6" totalsRowShown="0" headerRowDxfId="902" dataDxfId="900" headerRowBorderDxfId="901" tableBorderDxfId="899">
  <autoFilter ref="A4:G6" xr:uid="{00000000-0009-0000-0100-000029000000}"/>
  <tableColumns count="7">
    <tableColumn id="1" xr3:uid="{00000000-0010-0000-2700-000001000000}" name="L.p." dataDxfId="898"/>
    <tableColumn id="2" xr3:uid="{00000000-0010-0000-2700-000002000000}" name="Opis przedmiotu zamówienia" dataDxfId="897"/>
    <tableColumn id="3" xr3:uid="{00000000-0010-0000-2700-000003000000}" name="J.m." dataDxfId="896"/>
    <tableColumn id="4" xr3:uid="{00000000-0010-0000-2700-000004000000}" name="Ilość" dataDxfId="895"/>
    <tableColumn id="5" xr3:uid="{00000000-0010-0000-2700-000005000000}" name="Cena jednostkowa brutto" dataDxfId="894"/>
    <tableColumn id="6" xr3:uid="{00000000-0010-0000-2700-000006000000}" name="Cena brutto*" dataDxfId="893"/>
    <tableColumn id="7" xr3:uid="{00000000-0010-0000-2700-000007000000}" name="Producent/ Typ/ Model" dataDxfId="892"/>
  </tableColumns>
  <tableStyleInfo name="Emilia błękit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8000000}" name="Tabela1101215172843" displayName="Tabela1101215172843" ref="A4:G6" totalsRowShown="0" headerRowDxfId="888" dataDxfId="886" headerRowBorderDxfId="887" tableBorderDxfId="885">
  <autoFilter ref="A4:G6" xr:uid="{00000000-0009-0000-0100-00002A000000}"/>
  <tableColumns count="7">
    <tableColumn id="1" xr3:uid="{00000000-0010-0000-2800-000001000000}" name="L.p." dataDxfId="884"/>
    <tableColumn id="2" xr3:uid="{00000000-0010-0000-2800-000002000000}" name="Opis przedmiotu zamówienia" dataDxfId="883"/>
    <tableColumn id="3" xr3:uid="{00000000-0010-0000-2800-000003000000}" name="J.m." dataDxfId="882"/>
    <tableColumn id="4" xr3:uid="{00000000-0010-0000-2800-000004000000}" name="Ilość" dataDxfId="881"/>
    <tableColumn id="5" xr3:uid="{00000000-0010-0000-2800-000005000000}" name="Cena jednostkowa brutto" dataDxfId="880"/>
    <tableColumn id="6" xr3:uid="{00000000-0010-0000-2800-000006000000}" name="Cena brutto*" dataDxfId="879"/>
    <tableColumn id="7" xr3:uid="{00000000-0010-0000-2800-000007000000}" name="Producent/ Typ/ Model" dataDxfId="878"/>
  </tableColumns>
  <tableStyleInfo name="Emilia błękit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9000000}" name="Tabela110121517284344" displayName="Tabela110121517284344" ref="A4:G6" totalsRowShown="0" headerRowDxfId="874" dataDxfId="872" headerRowBorderDxfId="873" tableBorderDxfId="871">
  <autoFilter ref="A4:G6" xr:uid="{00000000-0009-0000-0100-00002B000000}"/>
  <tableColumns count="7">
    <tableColumn id="1" xr3:uid="{00000000-0010-0000-2900-000001000000}" name="L.p." dataDxfId="870"/>
    <tableColumn id="2" xr3:uid="{00000000-0010-0000-2900-000002000000}" name="Opis przedmiotu zamówienia" dataDxfId="869"/>
    <tableColumn id="3" xr3:uid="{00000000-0010-0000-2900-000003000000}" name="J.m." dataDxfId="868"/>
    <tableColumn id="4" xr3:uid="{00000000-0010-0000-2900-000004000000}" name="Ilość" dataDxfId="867"/>
    <tableColumn id="5" xr3:uid="{00000000-0010-0000-2900-000005000000}" name="Cena jednostkowa brutto" dataDxfId="866"/>
    <tableColumn id="6" xr3:uid="{00000000-0010-0000-2900-000006000000}" name="Cena brutto*" dataDxfId="865"/>
    <tableColumn id="7" xr3:uid="{00000000-0010-0000-2900-000007000000}" name="Producent/ Typ/ Model" dataDxfId="864"/>
  </tableColumns>
  <tableStyleInfo name="Emilia błękit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A000000}" name="Tabela110121517284345" displayName="Tabela110121517284345" ref="A4:G6" totalsRowShown="0" headerRowDxfId="860" dataDxfId="858" headerRowBorderDxfId="859" tableBorderDxfId="857">
  <autoFilter ref="A4:G6" xr:uid="{00000000-0009-0000-0100-00002C000000}"/>
  <tableColumns count="7">
    <tableColumn id="1" xr3:uid="{00000000-0010-0000-2A00-000001000000}" name="L.p." dataDxfId="856"/>
    <tableColumn id="2" xr3:uid="{00000000-0010-0000-2A00-000002000000}" name="Opis przedmiotu zamówienia" dataDxfId="855"/>
    <tableColumn id="3" xr3:uid="{00000000-0010-0000-2A00-000003000000}" name="J.m." dataDxfId="854"/>
    <tableColumn id="4" xr3:uid="{00000000-0010-0000-2A00-000004000000}" name="Ilość" dataDxfId="853"/>
    <tableColumn id="5" xr3:uid="{00000000-0010-0000-2A00-000005000000}" name="Cena jednostkowa brutto" dataDxfId="852"/>
    <tableColumn id="6" xr3:uid="{00000000-0010-0000-2A00-000006000000}" name="Cena brutto*" dataDxfId="851"/>
    <tableColumn id="7" xr3:uid="{00000000-0010-0000-2A00-000007000000}" name="Producent/ Typ/ Model" dataDxfId="850"/>
  </tableColumns>
  <tableStyleInfo name="Emilia błękit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B000000}" name="Tabela110121517284346" displayName="Tabela110121517284346" ref="A4:G6" totalsRowShown="0" headerRowDxfId="846" dataDxfId="844" headerRowBorderDxfId="845" tableBorderDxfId="843">
  <autoFilter ref="A4:G6" xr:uid="{00000000-0009-0000-0100-00002D000000}"/>
  <tableColumns count="7">
    <tableColumn id="1" xr3:uid="{00000000-0010-0000-2B00-000001000000}" name="L.p." dataDxfId="842"/>
    <tableColumn id="2" xr3:uid="{00000000-0010-0000-2B00-000002000000}" name="Opis przedmiotu zamówienia" dataDxfId="841"/>
    <tableColumn id="3" xr3:uid="{00000000-0010-0000-2B00-000003000000}" name="J.m." dataDxfId="840"/>
    <tableColumn id="4" xr3:uid="{00000000-0010-0000-2B00-000004000000}" name="Ilość" dataDxfId="839"/>
    <tableColumn id="5" xr3:uid="{00000000-0010-0000-2B00-000005000000}" name="Cena jednostkowa brutto" dataDxfId="838"/>
    <tableColumn id="6" xr3:uid="{00000000-0010-0000-2B00-000006000000}" name="Cena brutto*" dataDxfId="837"/>
    <tableColumn id="7" xr3:uid="{00000000-0010-0000-2B00-000007000000}" name="Producent/ Typ/ Model" dataDxfId="836"/>
  </tableColumns>
  <tableStyleInfo name="Emilia błękit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C000000}" name="Tabela110121517284347" displayName="Tabela110121517284347" ref="A4:G6" totalsRowShown="0" headerRowDxfId="832" dataDxfId="830" headerRowBorderDxfId="831" tableBorderDxfId="829">
  <autoFilter ref="A4:G6" xr:uid="{00000000-0009-0000-0100-00002E000000}"/>
  <tableColumns count="7">
    <tableColumn id="1" xr3:uid="{00000000-0010-0000-2C00-000001000000}" name="L.p." dataDxfId="828"/>
    <tableColumn id="2" xr3:uid="{00000000-0010-0000-2C00-000002000000}" name="Opis przedmiotu zamówienia" dataDxfId="827"/>
    <tableColumn id="3" xr3:uid="{00000000-0010-0000-2C00-000003000000}" name="J.m." dataDxfId="826"/>
    <tableColumn id="4" xr3:uid="{00000000-0010-0000-2C00-000004000000}" name="Ilość" dataDxfId="825"/>
    <tableColumn id="5" xr3:uid="{00000000-0010-0000-2C00-000005000000}" name="Cena jednostkowa brutto" dataDxfId="824"/>
    <tableColumn id="6" xr3:uid="{00000000-0010-0000-2C00-000006000000}" name="Cena brutto*" dataDxfId="823"/>
    <tableColumn id="7" xr3:uid="{00000000-0010-0000-2C00-000007000000}" name="Producent/ Typ/ Model" dataDxfId="822"/>
  </tableColumns>
  <tableStyleInfo name="Emilia błękit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D000000}" name="Tabela110121517284348" displayName="Tabela110121517284348" ref="A4:G6" totalsRowShown="0" headerRowDxfId="818" dataDxfId="816" headerRowBorderDxfId="817" tableBorderDxfId="815">
  <autoFilter ref="A4:G6" xr:uid="{00000000-0009-0000-0100-00002F000000}"/>
  <tableColumns count="7">
    <tableColumn id="1" xr3:uid="{00000000-0010-0000-2D00-000001000000}" name="L.p." dataDxfId="814"/>
    <tableColumn id="2" xr3:uid="{00000000-0010-0000-2D00-000002000000}" name="Opis przedmiotu zamówienia" dataDxfId="813"/>
    <tableColumn id="3" xr3:uid="{00000000-0010-0000-2D00-000003000000}" name="J.m." dataDxfId="812"/>
    <tableColumn id="4" xr3:uid="{00000000-0010-0000-2D00-000004000000}" name="Ilość" dataDxfId="811"/>
    <tableColumn id="5" xr3:uid="{00000000-0010-0000-2D00-000005000000}" name="Cena jednostkowa brutto" dataDxfId="810"/>
    <tableColumn id="6" xr3:uid="{00000000-0010-0000-2D00-000006000000}" name="Cena brutto*" dataDxfId="809"/>
    <tableColumn id="7" xr3:uid="{00000000-0010-0000-2D00-000007000000}" name="Producent/ Typ/ Model" dataDxfId="808"/>
  </tableColumns>
  <tableStyleInfo name="Emilia błękit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2E000000}" name="Tabela110121517284349" displayName="Tabela110121517284349" ref="A4:G6" totalsRowShown="0" headerRowDxfId="804" dataDxfId="802" headerRowBorderDxfId="803" tableBorderDxfId="801">
  <autoFilter ref="A4:G6" xr:uid="{00000000-0009-0000-0100-000030000000}"/>
  <tableColumns count="7">
    <tableColumn id="1" xr3:uid="{00000000-0010-0000-2E00-000001000000}" name="L.p." dataDxfId="800"/>
    <tableColumn id="2" xr3:uid="{00000000-0010-0000-2E00-000002000000}" name="Opis przedmiotu zamówienia" dataDxfId="799"/>
    <tableColumn id="3" xr3:uid="{00000000-0010-0000-2E00-000003000000}" name="J.m." dataDxfId="798"/>
    <tableColumn id="4" xr3:uid="{00000000-0010-0000-2E00-000004000000}" name="Ilość" dataDxfId="797"/>
    <tableColumn id="5" xr3:uid="{00000000-0010-0000-2E00-000005000000}" name="Cena jednostkowa brutto" dataDxfId="796"/>
    <tableColumn id="6" xr3:uid="{00000000-0010-0000-2E00-000006000000}" name="Cena brutto*" dataDxfId="795"/>
    <tableColumn id="7" xr3:uid="{00000000-0010-0000-2E00-000007000000}" name="Producent/ Typ/ Model" dataDxfId="794"/>
  </tableColumns>
  <tableStyleInfo name="Emilia błękit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2F000000}" name="Tabela110121517284350" displayName="Tabela110121517284350" ref="A4:G6" totalsRowShown="0" headerRowDxfId="790" dataDxfId="788" headerRowBorderDxfId="789" tableBorderDxfId="787">
  <autoFilter ref="A4:G6" xr:uid="{00000000-0009-0000-0100-000031000000}"/>
  <tableColumns count="7">
    <tableColumn id="1" xr3:uid="{00000000-0010-0000-2F00-000001000000}" name="L.p." dataDxfId="786"/>
    <tableColumn id="2" xr3:uid="{00000000-0010-0000-2F00-000002000000}" name="Opis przedmiotu zamówienia" dataDxfId="785"/>
    <tableColumn id="3" xr3:uid="{00000000-0010-0000-2F00-000003000000}" name="J.m." dataDxfId="784"/>
    <tableColumn id="4" xr3:uid="{00000000-0010-0000-2F00-000004000000}" name="Ilość" dataDxfId="783"/>
    <tableColumn id="5" xr3:uid="{00000000-0010-0000-2F00-000005000000}" name="Cena jednostkowa brutto" dataDxfId="782"/>
    <tableColumn id="6" xr3:uid="{00000000-0010-0000-2F00-000006000000}" name="Cena brutto*" dataDxfId="781"/>
    <tableColumn id="7" xr3:uid="{00000000-0010-0000-2F00-000007000000}" name="Producent/ Typ/ Model" dataDxfId="780"/>
  </tableColumns>
  <tableStyleInfo name="Emilia błękit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30000000}" name="Tabela110121517284351" displayName="Tabela110121517284351" ref="A4:G6" totalsRowShown="0" headerRowDxfId="776" dataDxfId="774" headerRowBorderDxfId="775" tableBorderDxfId="773">
  <autoFilter ref="A4:G6" xr:uid="{00000000-0009-0000-0100-000032000000}"/>
  <tableColumns count="7">
    <tableColumn id="1" xr3:uid="{00000000-0010-0000-3000-000001000000}" name="L.p." dataDxfId="772"/>
    <tableColumn id="2" xr3:uid="{00000000-0010-0000-3000-000002000000}" name="Opis przedmiotu zamówienia" dataDxfId="771"/>
    <tableColumn id="3" xr3:uid="{00000000-0010-0000-3000-000003000000}" name="J.m." dataDxfId="770"/>
    <tableColumn id="4" xr3:uid="{00000000-0010-0000-3000-000004000000}" name="Ilość" dataDxfId="769"/>
    <tableColumn id="5" xr3:uid="{00000000-0010-0000-3000-000005000000}" name="Cena jednostkowa brutto" dataDxfId="768"/>
    <tableColumn id="6" xr3:uid="{00000000-0010-0000-3000-000006000000}" name="Cena brutto*" dataDxfId="767"/>
    <tableColumn id="7" xr3:uid="{00000000-0010-0000-3000-000007000000}" name="Producent/ Typ/ Model" dataDxfId="766"/>
  </tableColumns>
  <tableStyleInfo name="Emilia błękit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ela17" displayName="Tabela17" ref="A4:G6" totalsRowShown="0" headerRowDxfId="1392" dataDxfId="1390" headerRowBorderDxfId="1391" tableBorderDxfId="1389">
  <autoFilter ref="A4:G6" xr:uid="{00000000-0009-0000-0100-000006000000}"/>
  <tableColumns count="7">
    <tableColumn id="1" xr3:uid="{00000000-0010-0000-0400-000001000000}" name="L.p." dataDxfId="1388"/>
    <tableColumn id="2" xr3:uid="{00000000-0010-0000-0400-000002000000}" name="Opis przedmiotu zamówienia" dataDxfId="1387"/>
    <tableColumn id="3" xr3:uid="{00000000-0010-0000-0400-000003000000}" name="J.m." dataDxfId="1386"/>
    <tableColumn id="4" xr3:uid="{00000000-0010-0000-0400-000004000000}" name="Ilość" dataDxfId="1385"/>
    <tableColumn id="5" xr3:uid="{00000000-0010-0000-0400-000005000000}" name="Cena jednostkowa brutto" dataDxfId="1384"/>
    <tableColumn id="6" xr3:uid="{00000000-0010-0000-0400-000006000000}" name="Cena brutto*" dataDxfId="1383"/>
    <tableColumn id="7" xr3:uid="{00000000-0010-0000-0400-000007000000}" name="Producent/ Typ/ Model" dataDxfId="1382"/>
  </tableColumns>
  <tableStyleInfo name="Emilia błękit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31000000}" name="Tabela11012151728435152" displayName="Tabela11012151728435152" ref="A4:G6" totalsRowShown="0" headerRowDxfId="762" dataDxfId="760" headerRowBorderDxfId="761" tableBorderDxfId="759">
  <autoFilter ref="A4:G6" xr:uid="{00000000-0009-0000-0100-000033000000}"/>
  <tableColumns count="7">
    <tableColumn id="1" xr3:uid="{00000000-0010-0000-3100-000001000000}" name="L.p." dataDxfId="758"/>
    <tableColumn id="2" xr3:uid="{00000000-0010-0000-3100-000002000000}" name="Opis przedmiotu zamówienia" dataDxfId="757"/>
    <tableColumn id="3" xr3:uid="{00000000-0010-0000-3100-000003000000}" name="J.m." dataDxfId="756"/>
    <tableColumn id="4" xr3:uid="{00000000-0010-0000-3100-000004000000}" name="Ilość" dataDxfId="755"/>
    <tableColumn id="5" xr3:uid="{00000000-0010-0000-3100-000005000000}" name="Cena jednostkowa brutto" dataDxfId="754"/>
    <tableColumn id="6" xr3:uid="{00000000-0010-0000-3100-000006000000}" name="Cena brutto*" dataDxfId="753"/>
    <tableColumn id="7" xr3:uid="{00000000-0010-0000-3100-000007000000}" name="Producent/ Typ/ Model" dataDxfId="752"/>
  </tableColumns>
  <tableStyleInfo name="Emilia błękit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32000000}" name="Tabela11012151728435153" displayName="Tabela11012151728435153" ref="A4:G6" totalsRowShown="0" headerRowDxfId="749" dataDxfId="747" headerRowBorderDxfId="748" tableBorderDxfId="746">
  <autoFilter ref="A4:G6" xr:uid="{00000000-0009-0000-0100-000034000000}"/>
  <tableColumns count="7">
    <tableColumn id="1" xr3:uid="{00000000-0010-0000-3200-000001000000}" name="L.p." dataDxfId="745"/>
    <tableColumn id="2" xr3:uid="{00000000-0010-0000-3200-000002000000}" name="Opis przedmiotu zamówienia" dataDxfId="744"/>
    <tableColumn id="3" xr3:uid="{00000000-0010-0000-3200-000003000000}" name="J.m." dataDxfId="743"/>
    <tableColumn id="4" xr3:uid="{00000000-0010-0000-3200-000004000000}" name="Ilość" dataDxfId="742"/>
    <tableColumn id="5" xr3:uid="{00000000-0010-0000-3200-000005000000}" name="Cena jednostkowa brutto" dataDxfId="741"/>
    <tableColumn id="6" xr3:uid="{00000000-0010-0000-3200-000006000000}" name="Cena brutto*" dataDxfId="740"/>
    <tableColumn id="7" xr3:uid="{00000000-0010-0000-3200-000007000000}" name="Producent/ Typ/ Model" dataDxfId="739"/>
  </tableColumns>
  <tableStyleInfo name="Emilia błękit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33000000}" name="Tabela11012151728435154" displayName="Tabela11012151728435154" ref="A4:G6" totalsRowShown="0" headerRowDxfId="736" dataDxfId="734" headerRowBorderDxfId="735" tableBorderDxfId="733">
  <autoFilter ref="A4:G6" xr:uid="{00000000-0009-0000-0100-000035000000}"/>
  <tableColumns count="7">
    <tableColumn id="1" xr3:uid="{00000000-0010-0000-3300-000001000000}" name="L.p." dataDxfId="732"/>
    <tableColumn id="2" xr3:uid="{00000000-0010-0000-3300-000002000000}" name="Opis przedmiotu zamówienia" dataDxfId="731"/>
    <tableColumn id="3" xr3:uid="{00000000-0010-0000-3300-000003000000}" name="J.m." dataDxfId="730"/>
    <tableColumn id="4" xr3:uid="{00000000-0010-0000-3300-000004000000}" name="Ilość" dataDxfId="729"/>
    <tableColumn id="5" xr3:uid="{00000000-0010-0000-3300-000005000000}" name="Cena jednostkowa brutto" dataDxfId="728"/>
    <tableColumn id="6" xr3:uid="{00000000-0010-0000-3300-000006000000}" name="Cena brutto*" dataDxfId="727"/>
    <tableColumn id="7" xr3:uid="{00000000-0010-0000-3300-000007000000}" name="Producent/ Typ/ Model" dataDxfId="726"/>
  </tableColumns>
  <tableStyleInfo name="Emilia błękit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34000000}" name="Tabela11012151728435155" displayName="Tabela11012151728435155" ref="A4:G6" totalsRowShown="0" headerRowDxfId="723" dataDxfId="721" headerRowBorderDxfId="722" tableBorderDxfId="720">
  <autoFilter ref="A4:G6" xr:uid="{00000000-0009-0000-0100-000036000000}"/>
  <tableColumns count="7">
    <tableColumn id="1" xr3:uid="{00000000-0010-0000-3400-000001000000}" name="L.p." dataDxfId="719"/>
    <tableColumn id="2" xr3:uid="{00000000-0010-0000-3400-000002000000}" name="Opis przedmiotu zamówienia" dataDxfId="718"/>
    <tableColumn id="3" xr3:uid="{00000000-0010-0000-3400-000003000000}" name="J.m." dataDxfId="717"/>
    <tableColumn id="4" xr3:uid="{00000000-0010-0000-3400-000004000000}" name="Ilość" dataDxfId="716"/>
    <tableColumn id="5" xr3:uid="{00000000-0010-0000-3400-000005000000}" name="Cena jednostkowa brutto" dataDxfId="715"/>
    <tableColumn id="6" xr3:uid="{00000000-0010-0000-3400-000006000000}" name="Cena brutto*" dataDxfId="714"/>
    <tableColumn id="7" xr3:uid="{00000000-0010-0000-3400-000007000000}" name="Producent/ Typ/ Model" dataDxfId="713"/>
  </tableColumns>
  <tableStyleInfo name="Emilia błękit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35000000}" name="Tabela11012151728435156" displayName="Tabela11012151728435156" ref="A4:G6" totalsRowShown="0" headerRowDxfId="710" dataDxfId="708" headerRowBorderDxfId="709" tableBorderDxfId="707">
  <autoFilter ref="A4:G6" xr:uid="{00000000-0009-0000-0100-000037000000}"/>
  <tableColumns count="7">
    <tableColumn id="1" xr3:uid="{00000000-0010-0000-3500-000001000000}" name="L.p." dataDxfId="706"/>
    <tableColumn id="2" xr3:uid="{00000000-0010-0000-3500-000002000000}" name="Opis przedmiotu zamówienia" dataDxfId="705"/>
    <tableColumn id="3" xr3:uid="{00000000-0010-0000-3500-000003000000}" name="J.m." dataDxfId="704"/>
    <tableColumn id="4" xr3:uid="{00000000-0010-0000-3500-000004000000}" name="Ilość" dataDxfId="703"/>
    <tableColumn id="5" xr3:uid="{00000000-0010-0000-3500-000005000000}" name="Cena jednostkowa brutto" dataDxfId="702"/>
    <tableColumn id="6" xr3:uid="{00000000-0010-0000-3500-000006000000}" name="Cena brutto*" dataDxfId="701"/>
    <tableColumn id="7" xr3:uid="{00000000-0010-0000-3500-000007000000}" name="Producent/ Typ/ Model" dataDxfId="700"/>
  </tableColumns>
  <tableStyleInfo name="Emilia błękit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36000000}" name="Tabela11012151728435157" displayName="Tabela11012151728435157" ref="A4:G6" totalsRowShown="0" headerRowDxfId="697" dataDxfId="695" headerRowBorderDxfId="696" tableBorderDxfId="694">
  <autoFilter ref="A4:G6" xr:uid="{00000000-0009-0000-0100-000038000000}"/>
  <tableColumns count="7">
    <tableColumn id="1" xr3:uid="{00000000-0010-0000-3600-000001000000}" name="L.p." dataDxfId="693"/>
    <tableColumn id="2" xr3:uid="{00000000-0010-0000-3600-000002000000}" name="Opis przedmiotu zamówienia" dataDxfId="692"/>
    <tableColumn id="3" xr3:uid="{00000000-0010-0000-3600-000003000000}" name="J.m." dataDxfId="691"/>
    <tableColumn id="4" xr3:uid="{00000000-0010-0000-3600-000004000000}" name="Ilość" dataDxfId="690"/>
    <tableColumn id="5" xr3:uid="{00000000-0010-0000-3600-000005000000}" name="Cena jednostkowa brutto" dataDxfId="689"/>
    <tableColumn id="6" xr3:uid="{00000000-0010-0000-3600-000006000000}" name="Cena brutto*" dataDxfId="688"/>
    <tableColumn id="7" xr3:uid="{00000000-0010-0000-3600-000007000000}" name="Producent/ Typ/ Model" dataDxfId="687"/>
  </tableColumns>
  <tableStyleInfo name="Emilia błękit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37000000}" name="Tabela11012151728435158" displayName="Tabela11012151728435158" ref="A4:G6" totalsRowShown="0" headerRowDxfId="684" dataDxfId="682" headerRowBorderDxfId="683" tableBorderDxfId="681">
  <autoFilter ref="A4:G6" xr:uid="{00000000-0009-0000-0100-000039000000}"/>
  <tableColumns count="7">
    <tableColumn id="1" xr3:uid="{00000000-0010-0000-3700-000001000000}" name="L.p." dataDxfId="680"/>
    <tableColumn id="2" xr3:uid="{00000000-0010-0000-3700-000002000000}" name="Opis przedmiotu zamówienia" dataDxfId="679"/>
    <tableColumn id="3" xr3:uid="{00000000-0010-0000-3700-000003000000}" name="J.m." dataDxfId="678"/>
    <tableColumn id="4" xr3:uid="{00000000-0010-0000-3700-000004000000}" name="Ilość" dataDxfId="677"/>
    <tableColumn id="5" xr3:uid="{00000000-0010-0000-3700-000005000000}" name="Cena jednostkowa brutto" dataDxfId="676"/>
    <tableColumn id="6" xr3:uid="{00000000-0010-0000-3700-000006000000}" name="Cena brutto*" dataDxfId="675"/>
    <tableColumn id="7" xr3:uid="{00000000-0010-0000-3700-000007000000}" name="Producent/ Typ/ Model" dataDxfId="674"/>
  </tableColumns>
  <tableStyleInfo name="Emilia błękit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0000000-000C-0000-FFFF-FFFF38000000}" name="Tabela11012151728435159" displayName="Tabela11012151728435159" ref="A4:G6" totalsRowShown="0" headerRowDxfId="671" dataDxfId="669" headerRowBorderDxfId="670" tableBorderDxfId="668">
  <autoFilter ref="A4:G6" xr:uid="{00000000-0009-0000-0100-00003A000000}"/>
  <tableColumns count="7">
    <tableColumn id="1" xr3:uid="{00000000-0010-0000-3800-000001000000}" name="L.p." dataDxfId="667"/>
    <tableColumn id="2" xr3:uid="{00000000-0010-0000-3800-000002000000}" name="Opis przedmiotu zamówienia" dataDxfId="666"/>
    <tableColumn id="3" xr3:uid="{00000000-0010-0000-3800-000003000000}" name="J.m." dataDxfId="665"/>
    <tableColumn id="4" xr3:uid="{00000000-0010-0000-3800-000004000000}" name="Ilość" dataDxfId="664"/>
    <tableColumn id="5" xr3:uid="{00000000-0010-0000-3800-000005000000}" name="Cena jednostkowa brutto" dataDxfId="663"/>
    <tableColumn id="6" xr3:uid="{00000000-0010-0000-3800-000006000000}" name="Cena brutto*" dataDxfId="662"/>
    <tableColumn id="7" xr3:uid="{00000000-0010-0000-3800-000007000000}" name="Producent/ Typ/ Model" dataDxfId="661"/>
  </tableColumns>
  <tableStyleInfo name="Emilia błękit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0000000-000C-0000-FFFF-FFFF39000000}" name="Tabela11012151728435160" displayName="Tabela11012151728435160" ref="A4:G6" totalsRowShown="0" headerRowDxfId="658" dataDxfId="656" headerRowBorderDxfId="657" tableBorderDxfId="655">
  <autoFilter ref="A4:G6" xr:uid="{00000000-0009-0000-0100-00003B000000}"/>
  <tableColumns count="7">
    <tableColumn id="1" xr3:uid="{00000000-0010-0000-3900-000001000000}" name="L.p." dataDxfId="654"/>
    <tableColumn id="2" xr3:uid="{00000000-0010-0000-3900-000002000000}" name="Opis przedmiotu zamówienia" dataDxfId="653"/>
    <tableColumn id="3" xr3:uid="{00000000-0010-0000-3900-000003000000}" name="J.m." dataDxfId="652"/>
    <tableColumn id="4" xr3:uid="{00000000-0010-0000-3900-000004000000}" name="Ilość" dataDxfId="651"/>
    <tableColumn id="5" xr3:uid="{00000000-0010-0000-3900-000005000000}" name="Cena jednostkowa brutto" dataDxfId="650"/>
    <tableColumn id="6" xr3:uid="{00000000-0010-0000-3900-000006000000}" name="Cena brutto*" dataDxfId="649"/>
    <tableColumn id="7" xr3:uid="{00000000-0010-0000-3900-000007000000}" name="Producent/ Typ/ Model" dataDxfId="648"/>
  </tableColumns>
  <tableStyleInfo name="Emilia błękit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0000000-000C-0000-FFFF-FFFF3A000000}" name="Tabela11012151728435161" displayName="Tabela11012151728435161" ref="A4:G6" totalsRowShown="0" headerRowDxfId="645" dataDxfId="643" headerRowBorderDxfId="644" tableBorderDxfId="642">
  <autoFilter ref="A4:G6" xr:uid="{00000000-0009-0000-0100-00003C000000}"/>
  <tableColumns count="7">
    <tableColumn id="1" xr3:uid="{00000000-0010-0000-3A00-000001000000}" name="L.p." dataDxfId="641"/>
    <tableColumn id="2" xr3:uid="{00000000-0010-0000-3A00-000002000000}" name="Opis przedmiotu zamówienia" dataDxfId="640"/>
    <tableColumn id="3" xr3:uid="{00000000-0010-0000-3A00-000003000000}" name="J.m." dataDxfId="639"/>
    <tableColumn id="4" xr3:uid="{00000000-0010-0000-3A00-000004000000}" name="Ilość" dataDxfId="638"/>
    <tableColumn id="5" xr3:uid="{00000000-0010-0000-3A00-000005000000}" name="Cena jednostkowa brutto" dataDxfId="637"/>
    <tableColumn id="6" xr3:uid="{00000000-0010-0000-3A00-000006000000}" name="Cena brutto*" dataDxfId="636"/>
    <tableColumn id="7" xr3:uid="{00000000-0010-0000-3A00-000007000000}" name="Producent/ Typ/ Model" dataDxfId="635"/>
  </tableColumns>
  <tableStyleInfo name="Emilia błękit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ela19" displayName="Tabela19" ref="A4:G6" totalsRowShown="0" headerRowDxfId="1378" dataDxfId="1376" headerRowBorderDxfId="1377" tableBorderDxfId="1375">
  <autoFilter ref="A4:G6" xr:uid="{00000000-0009-0000-0100-000008000000}"/>
  <tableColumns count="7">
    <tableColumn id="1" xr3:uid="{00000000-0010-0000-0500-000001000000}" name="L.p." dataDxfId="1374"/>
    <tableColumn id="2" xr3:uid="{00000000-0010-0000-0500-000002000000}" name="Opis przedmiotu zamówienia" dataDxfId="1373"/>
    <tableColumn id="3" xr3:uid="{00000000-0010-0000-0500-000003000000}" name="J.m." dataDxfId="1372"/>
    <tableColumn id="4" xr3:uid="{00000000-0010-0000-0500-000004000000}" name="Ilość" dataDxfId="1371"/>
    <tableColumn id="5" xr3:uid="{00000000-0010-0000-0500-000005000000}" name="Cena jednostkowa brutto" dataDxfId="1370"/>
    <tableColumn id="6" xr3:uid="{00000000-0010-0000-0500-000006000000}" name="Cena brutto*" dataDxfId="1369"/>
    <tableColumn id="7" xr3:uid="{00000000-0010-0000-0500-000007000000}" name="Producent/ Typ/ Model" dataDxfId="1368"/>
  </tableColumns>
  <tableStyleInfo name="Emilia błękit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000000-000C-0000-FFFF-FFFF3B000000}" name="Tabela1101215172843516162" displayName="Tabela1101215172843516162" ref="A4:G6" totalsRowShown="0" headerRowDxfId="632" dataDxfId="630" headerRowBorderDxfId="631" tableBorderDxfId="629">
  <autoFilter ref="A4:G6" xr:uid="{00000000-0009-0000-0100-00003D000000}"/>
  <tableColumns count="7">
    <tableColumn id="1" xr3:uid="{00000000-0010-0000-3B00-000001000000}" name="L.p." dataDxfId="628"/>
    <tableColumn id="2" xr3:uid="{00000000-0010-0000-3B00-000002000000}" name="Opis przedmiotu zamówienia" dataDxfId="627"/>
    <tableColumn id="3" xr3:uid="{00000000-0010-0000-3B00-000003000000}" name="J.m." dataDxfId="626"/>
    <tableColumn id="4" xr3:uid="{00000000-0010-0000-3B00-000004000000}" name="Ilość" dataDxfId="625"/>
    <tableColumn id="5" xr3:uid="{00000000-0010-0000-3B00-000005000000}" name="Cena jednostkowa brutto" dataDxfId="624"/>
    <tableColumn id="6" xr3:uid="{00000000-0010-0000-3B00-000006000000}" name="Cena brutto*" dataDxfId="623"/>
    <tableColumn id="7" xr3:uid="{00000000-0010-0000-3B00-000007000000}" name="Producent/ Typ/ Model" dataDxfId="622"/>
  </tableColumns>
  <tableStyleInfo name="Emilia błękit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0000000-000C-0000-FFFF-FFFF3C000000}" name="Tabela1101215172843516163" displayName="Tabela1101215172843516163" ref="A4:G6" totalsRowShown="0" headerRowDxfId="619" dataDxfId="617" headerRowBorderDxfId="618" tableBorderDxfId="616">
  <autoFilter ref="A4:G6" xr:uid="{00000000-0009-0000-0100-00003E000000}"/>
  <tableColumns count="7">
    <tableColumn id="1" xr3:uid="{00000000-0010-0000-3C00-000001000000}" name="L.p." dataDxfId="615"/>
    <tableColumn id="2" xr3:uid="{00000000-0010-0000-3C00-000002000000}" name="Opis przedmiotu zamówienia" dataDxfId="614"/>
    <tableColumn id="3" xr3:uid="{00000000-0010-0000-3C00-000003000000}" name="J.m." dataDxfId="613"/>
    <tableColumn id="4" xr3:uid="{00000000-0010-0000-3C00-000004000000}" name="Ilość" dataDxfId="612"/>
    <tableColumn id="5" xr3:uid="{00000000-0010-0000-3C00-000005000000}" name="Cena jednostkowa brutto" dataDxfId="611"/>
    <tableColumn id="6" xr3:uid="{00000000-0010-0000-3C00-000006000000}" name="Cena brutto*" dataDxfId="610"/>
    <tableColumn id="7" xr3:uid="{00000000-0010-0000-3C00-000007000000}" name="Producent/ Typ/ Model" dataDxfId="609"/>
  </tableColumns>
  <tableStyleInfo name="Emilia błękit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0000000-000C-0000-FFFF-FFFF3D000000}" name="Tabela1101215172843516164" displayName="Tabela1101215172843516164" ref="A4:G6" totalsRowShown="0" headerRowDxfId="606" dataDxfId="604" headerRowBorderDxfId="605" tableBorderDxfId="603">
  <autoFilter ref="A4:G6" xr:uid="{00000000-0009-0000-0100-00003F000000}"/>
  <tableColumns count="7">
    <tableColumn id="1" xr3:uid="{00000000-0010-0000-3D00-000001000000}" name="L.p." dataDxfId="602"/>
    <tableColumn id="2" xr3:uid="{00000000-0010-0000-3D00-000002000000}" name="Opis przedmiotu zamówienia" dataDxfId="601"/>
    <tableColumn id="3" xr3:uid="{00000000-0010-0000-3D00-000003000000}" name="J.m." dataDxfId="600"/>
    <tableColumn id="4" xr3:uid="{00000000-0010-0000-3D00-000004000000}" name="Ilość" dataDxfId="599"/>
    <tableColumn id="5" xr3:uid="{00000000-0010-0000-3D00-000005000000}" name="Cena jednostkowa brutto" dataDxfId="598"/>
    <tableColumn id="6" xr3:uid="{00000000-0010-0000-3D00-000006000000}" name="Cena brutto*" dataDxfId="597"/>
    <tableColumn id="7" xr3:uid="{00000000-0010-0000-3D00-000007000000}" name="Producent/ Typ/ Model" dataDxfId="596"/>
  </tableColumns>
  <tableStyleInfo name="Emilia błękit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0000000-000C-0000-FFFF-FFFF3E000000}" name="Tabela1101215172843516165" displayName="Tabela1101215172843516165" ref="A4:G6" totalsRowShown="0" headerRowDxfId="593" dataDxfId="591" headerRowBorderDxfId="592" tableBorderDxfId="590">
  <autoFilter ref="A4:G6" xr:uid="{00000000-0009-0000-0100-000040000000}"/>
  <tableColumns count="7">
    <tableColumn id="1" xr3:uid="{00000000-0010-0000-3E00-000001000000}" name="L.p." dataDxfId="589"/>
    <tableColumn id="2" xr3:uid="{00000000-0010-0000-3E00-000002000000}" name="Opis przedmiotu zamówienia" dataDxfId="588"/>
    <tableColumn id="3" xr3:uid="{00000000-0010-0000-3E00-000003000000}" name="J.m." dataDxfId="587"/>
    <tableColumn id="4" xr3:uid="{00000000-0010-0000-3E00-000004000000}" name="Ilość" dataDxfId="586"/>
    <tableColumn id="5" xr3:uid="{00000000-0010-0000-3E00-000005000000}" name="Cena jednostkowa brutto" dataDxfId="585"/>
    <tableColumn id="6" xr3:uid="{00000000-0010-0000-3E00-000006000000}" name="Cena brutto*" dataDxfId="584"/>
    <tableColumn id="7" xr3:uid="{00000000-0010-0000-3E00-000007000000}" name="Producent/ Typ/ Model" dataDxfId="583"/>
  </tableColumns>
  <tableStyleInfo name="Emilia błękit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00000000-000C-0000-FFFF-FFFF3F000000}" name="Tabela1101215172843516166" displayName="Tabela1101215172843516166" ref="A4:G6" totalsRowShown="0" headerRowDxfId="580" dataDxfId="578" headerRowBorderDxfId="579" tableBorderDxfId="577">
  <autoFilter ref="A4:G6" xr:uid="{00000000-0009-0000-0100-000041000000}"/>
  <tableColumns count="7">
    <tableColumn id="1" xr3:uid="{00000000-0010-0000-3F00-000001000000}" name="L.p." dataDxfId="576"/>
    <tableColumn id="2" xr3:uid="{00000000-0010-0000-3F00-000002000000}" name="Opis przedmiotu zamówienia" dataDxfId="575"/>
    <tableColumn id="3" xr3:uid="{00000000-0010-0000-3F00-000003000000}" name="J.m." dataDxfId="574"/>
    <tableColumn id="4" xr3:uid="{00000000-0010-0000-3F00-000004000000}" name="Ilość" dataDxfId="573"/>
    <tableColumn id="5" xr3:uid="{00000000-0010-0000-3F00-000005000000}" name="Cena jednostkowa brutto" dataDxfId="572"/>
    <tableColumn id="6" xr3:uid="{00000000-0010-0000-3F00-000006000000}" name="Cena brutto*" dataDxfId="571"/>
    <tableColumn id="7" xr3:uid="{00000000-0010-0000-3F00-000007000000}" name="Producent/ Typ/ Model" dataDxfId="570"/>
  </tableColumns>
  <tableStyleInfo name="Emilia błękit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00000000-000C-0000-FFFF-FFFF40000000}" name="Tabela1101215172843516167" displayName="Tabela1101215172843516167" ref="A4:G6" totalsRowShown="0" headerRowDxfId="567" dataDxfId="565" headerRowBorderDxfId="566" tableBorderDxfId="564">
  <autoFilter ref="A4:G6" xr:uid="{00000000-0009-0000-0100-000042000000}"/>
  <tableColumns count="7">
    <tableColumn id="1" xr3:uid="{00000000-0010-0000-4000-000001000000}" name="L.p." dataDxfId="563"/>
    <tableColumn id="2" xr3:uid="{00000000-0010-0000-4000-000002000000}" name="Opis przedmiotu zamówienia" dataDxfId="562"/>
    <tableColumn id="3" xr3:uid="{00000000-0010-0000-4000-000003000000}" name="J.m." dataDxfId="561"/>
    <tableColumn id="4" xr3:uid="{00000000-0010-0000-4000-000004000000}" name="Ilość" dataDxfId="560"/>
    <tableColumn id="5" xr3:uid="{00000000-0010-0000-4000-000005000000}" name="Cena jednostkowa brutto" dataDxfId="559"/>
    <tableColumn id="6" xr3:uid="{00000000-0010-0000-4000-000006000000}" name="Cena brutto*" dataDxfId="558"/>
    <tableColumn id="7" xr3:uid="{00000000-0010-0000-4000-000007000000}" name="Producent/ Typ/ Model" dataDxfId="557"/>
  </tableColumns>
  <tableStyleInfo name="Emilia błękit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00000000-000C-0000-FFFF-FFFF41000000}" name="Tabela1101215172843516168" displayName="Tabela1101215172843516168" ref="A4:G6" totalsRowShown="0" headerRowDxfId="554" dataDxfId="552" headerRowBorderDxfId="553" tableBorderDxfId="551">
  <autoFilter ref="A4:G6" xr:uid="{00000000-0009-0000-0100-000043000000}"/>
  <tableColumns count="7">
    <tableColumn id="1" xr3:uid="{00000000-0010-0000-4100-000001000000}" name="L.p." dataDxfId="550"/>
    <tableColumn id="2" xr3:uid="{00000000-0010-0000-4100-000002000000}" name="Opis przedmiotu zamówienia" dataDxfId="549"/>
    <tableColumn id="3" xr3:uid="{00000000-0010-0000-4100-000003000000}" name="J.m." dataDxfId="548"/>
    <tableColumn id="4" xr3:uid="{00000000-0010-0000-4100-000004000000}" name="Ilość" dataDxfId="547"/>
    <tableColumn id="5" xr3:uid="{00000000-0010-0000-4100-000005000000}" name="Cena jednostkowa brutto" dataDxfId="546"/>
    <tableColumn id="6" xr3:uid="{00000000-0010-0000-4100-000006000000}" name="Cena brutto*" dataDxfId="545"/>
    <tableColumn id="7" xr3:uid="{00000000-0010-0000-4100-000007000000}" name="Producent/ Typ/ Model" dataDxfId="544"/>
  </tableColumns>
  <tableStyleInfo name="Emilia błękit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00000000-000C-0000-FFFF-FFFF42000000}" name="Tabela1101215172843516169" displayName="Tabela1101215172843516169" ref="A4:G6" totalsRowShown="0" headerRowDxfId="541" dataDxfId="539" headerRowBorderDxfId="540" tableBorderDxfId="538">
  <autoFilter ref="A4:G6" xr:uid="{00000000-0009-0000-0100-000044000000}"/>
  <tableColumns count="7">
    <tableColumn id="1" xr3:uid="{00000000-0010-0000-4200-000001000000}" name="L.p." dataDxfId="537"/>
    <tableColumn id="2" xr3:uid="{00000000-0010-0000-4200-000002000000}" name="Opis przedmiotu zamówienia" dataDxfId="536"/>
    <tableColumn id="3" xr3:uid="{00000000-0010-0000-4200-000003000000}" name="J.m." dataDxfId="535"/>
    <tableColumn id="4" xr3:uid="{00000000-0010-0000-4200-000004000000}" name="Ilość" dataDxfId="534"/>
    <tableColumn id="5" xr3:uid="{00000000-0010-0000-4200-000005000000}" name="Cena jednostkowa brutto" dataDxfId="533"/>
    <tableColumn id="6" xr3:uid="{00000000-0010-0000-4200-000006000000}" name="Cena brutto*" dataDxfId="532"/>
    <tableColumn id="7" xr3:uid="{00000000-0010-0000-4200-000007000000}" name="Producent/ Typ/ Model" dataDxfId="531"/>
  </tableColumns>
  <tableStyleInfo name="Emilia błękit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00000000-000C-0000-FFFF-FFFF43000000}" name="Tabela1101215172843516170" displayName="Tabela1101215172843516170" ref="A4:G6" totalsRowShown="0" headerRowDxfId="527" dataDxfId="525" headerRowBorderDxfId="526" tableBorderDxfId="524">
  <autoFilter ref="A4:G6" xr:uid="{00000000-0009-0000-0100-000045000000}"/>
  <tableColumns count="7">
    <tableColumn id="1" xr3:uid="{00000000-0010-0000-4300-000001000000}" name="L.p." dataDxfId="523"/>
    <tableColumn id="2" xr3:uid="{00000000-0010-0000-4300-000002000000}" name="Opis przedmiotu zamówienia" dataDxfId="522"/>
    <tableColumn id="3" xr3:uid="{00000000-0010-0000-4300-000003000000}" name="J.m." dataDxfId="521"/>
    <tableColumn id="4" xr3:uid="{00000000-0010-0000-4300-000004000000}" name="Ilość" dataDxfId="520"/>
    <tableColumn id="5" xr3:uid="{00000000-0010-0000-4300-000005000000}" name="Cena jednostkowa brutto" dataDxfId="519"/>
    <tableColumn id="6" xr3:uid="{00000000-0010-0000-4300-000006000000}" name="Cena brutto*" dataDxfId="518"/>
    <tableColumn id="7" xr3:uid="{00000000-0010-0000-4300-000007000000}" name="Producent/ Typ/ Model" dataDxfId="517"/>
  </tableColumns>
  <tableStyleInfo name="Emilia błękit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00000000-000C-0000-FFFF-FFFF44000000}" name="Tabela110121517284351617071" displayName="Tabela110121517284351617071" ref="A4:G6" totalsRowShown="0" headerRowDxfId="513" dataDxfId="511" headerRowBorderDxfId="512" tableBorderDxfId="510">
  <autoFilter ref="A4:G6" xr:uid="{00000000-0009-0000-0100-000046000000}"/>
  <tableColumns count="7">
    <tableColumn id="1" xr3:uid="{00000000-0010-0000-4400-000001000000}" name="L.p." dataDxfId="509"/>
    <tableColumn id="2" xr3:uid="{00000000-0010-0000-4400-000002000000}" name="Opis przedmiotu zamówienia" dataDxfId="508"/>
    <tableColumn id="3" xr3:uid="{00000000-0010-0000-4400-000003000000}" name="J.m." dataDxfId="507"/>
    <tableColumn id="4" xr3:uid="{00000000-0010-0000-4400-000004000000}" name="Ilość" dataDxfId="506"/>
    <tableColumn id="5" xr3:uid="{00000000-0010-0000-4400-000005000000}" name="Cena jednostkowa brutto" dataDxfId="505"/>
    <tableColumn id="6" xr3:uid="{00000000-0010-0000-4400-000006000000}" name="Cena brutto*" dataDxfId="504"/>
    <tableColumn id="7" xr3:uid="{00000000-0010-0000-4400-000007000000}" name="Producent/ Typ/ Model" dataDxfId="503"/>
  </tableColumns>
  <tableStyleInfo name="Emilia błękit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ela110" displayName="Tabela110" ref="A4:G6" totalsRowShown="0" headerRowDxfId="1364" dataDxfId="1362" headerRowBorderDxfId="1363" tableBorderDxfId="1361">
  <autoFilter ref="A4:G6" xr:uid="{00000000-0009-0000-0100-000009000000}"/>
  <tableColumns count="7">
    <tableColumn id="1" xr3:uid="{00000000-0010-0000-0600-000001000000}" name="L.p." dataDxfId="1360"/>
    <tableColumn id="2" xr3:uid="{00000000-0010-0000-0600-000002000000}" name="Opis przedmiotu zamówienia" dataDxfId="1359"/>
    <tableColumn id="3" xr3:uid="{00000000-0010-0000-0600-000003000000}" name="J.m." dataDxfId="1358"/>
    <tableColumn id="4" xr3:uid="{00000000-0010-0000-0600-000004000000}" name="Ilość" dataDxfId="1357"/>
    <tableColumn id="5" xr3:uid="{00000000-0010-0000-0600-000005000000}" name="Cena jednostkowa brutto" dataDxfId="1356"/>
    <tableColumn id="6" xr3:uid="{00000000-0010-0000-0600-000006000000}" name="Cena brutto*" dataDxfId="1355"/>
    <tableColumn id="7" xr3:uid="{00000000-0010-0000-0600-000007000000}" name="Producent/ Typ/ Model" dataDxfId="1354"/>
  </tableColumns>
  <tableStyleInfo name="Emilia błękit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00000000-000C-0000-FFFF-FFFF45000000}" name="Tabela11012151728435161707172" displayName="Tabela11012151728435161707172" ref="A4:G6" totalsRowShown="0" headerRowDxfId="499" dataDxfId="497" headerRowBorderDxfId="498" tableBorderDxfId="496">
  <autoFilter ref="A4:G6" xr:uid="{00000000-0009-0000-0100-000047000000}"/>
  <tableColumns count="7">
    <tableColumn id="1" xr3:uid="{00000000-0010-0000-4500-000001000000}" name="L.p." dataDxfId="495"/>
    <tableColumn id="2" xr3:uid="{00000000-0010-0000-4500-000002000000}" name="Opis przedmiotu zamówienia" dataDxfId="494"/>
    <tableColumn id="3" xr3:uid="{00000000-0010-0000-4500-000003000000}" name="J.m." dataDxfId="493"/>
    <tableColumn id="4" xr3:uid="{00000000-0010-0000-4500-000004000000}" name="Ilość" dataDxfId="492"/>
    <tableColumn id="5" xr3:uid="{00000000-0010-0000-4500-000005000000}" name="Cena jednostkowa brutto" dataDxfId="491"/>
    <tableColumn id="6" xr3:uid="{00000000-0010-0000-4500-000006000000}" name="Cena brutto*" dataDxfId="490"/>
    <tableColumn id="7" xr3:uid="{00000000-0010-0000-4500-000007000000}" name="Producent/ Typ/ Model" dataDxfId="489"/>
  </tableColumns>
  <tableStyleInfo name="Emilia błękit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00000000-000C-0000-FFFF-FFFF46000000}" name="Tabela1101215172843516170717273" displayName="Tabela1101215172843516170717273" ref="A4:G6" totalsRowShown="0" headerRowDxfId="485" dataDxfId="483" headerRowBorderDxfId="484" tableBorderDxfId="482">
  <autoFilter ref="A4:G6" xr:uid="{00000000-0009-0000-0100-000048000000}"/>
  <tableColumns count="7">
    <tableColumn id="1" xr3:uid="{00000000-0010-0000-4600-000001000000}" name="L.p." dataDxfId="481"/>
    <tableColumn id="2" xr3:uid="{00000000-0010-0000-4600-000002000000}" name="Opis przedmiotu zamówienia" dataDxfId="480"/>
    <tableColumn id="3" xr3:uid="{00000000-0010-0000-4600-000003000000}" name="J.m." dataDxfId="479"/>
    <tableColumn id="4" xr3:uid="{00000000-0010-0000-4600-000004000000}" name="Ilość" dataDxfId="478"/>
    <tableColumn id="5" xr3:uid="{00000000-0010-0000-4600-000005000000}" name="Cena jednostkowa brutto" dataDxfId="477"/>
    <tableColumn id="6" xr3:uid="{00000000-0010-0000-4600-000006000000}" name="Cena brutto*" dataDxfId="476"/>
    <tableColumn id="7" xr3:uid="{00000000-0010-0000-4600-000007000000}" name="Producent/ Typ/ Model" dataDxfId="475"/>
  </tableColumns>
  <tableStyleInfo name="Emilia błękit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00000000-000C-0000-FFFF-FFFF47000000}" name="Tabela1101215172843516170717274" displayName="Tabela1101215172843516170717274" ref="A4:G6" totalsRowShown="0" headerRowDxfId="471" dataDxfId="469" headerRowBorderDxfId="470" tableBorderDxfId="468">
  <autoFilter ref="A4:G6" xr:uid="{00000000-0009-0000-0100-000049000000}"/>
  <tableColumns count="7">
    <tableColumn id="1" xr3:uid="{00000000-0010-0000-4700-000001000000}" name="L.p." dataDxfId="467"/>
    <tableColumn id="2" xr3:uid="{00000000-0010-0000-4700-000002000000}" name="Opis przedmiotu zamówienia" dataDxfId="466"/>
    <tableColumn id="3" xr3:uid="{00000000-0010-0000-4700-000003000000}" name="J.m." dataDxfId="465"/>
    <tableColumn id="4" xr3:uid="{00000000-0010-0000-4700-000004000000}" name="Ilość" dataDxfId="464"/>
    <tableColumn id="5" xr3:uid="{00000000-0010-0000-4700-000005000000}" name="Cena jednostkowa brutto" dataDxfId="463"/>
    <tableColumn id="6" xr3:uid="{00000000-0010-0000-4700-000006000000}" name="Cena brutto*" dataDxfId="462"/>
    <tableColumn id="7" xr3:uid="{00000000-0010-0000-4700-000007000000}" name="Producent/ Typ/ Model" dataDxfId="461"/>
  </tableColumns>
  <tableStyleInfo name="Emilia błękit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00000000-000C-0000-FFFF-FFFF48000000}" name="Tabela1101215172843516170717275" displayName="Tabela1101215172843516170717275" ref="A4:G6" totalsRowShown="0" headerRowDxfId="457" dataDxfId="455" headerRowBorderDxfId="456" tableBorderDxfId="454">
  <autoFilter ref="A4:G6" xr:uid="{00000000-0009-0000-0100-00004A000000}"/>
  <tableColumns count="7">
    <tableColumn id="1" xr3:uid="{00000000-0010-0000-4800-000001000000}" name="L.p." dataDxfId="453"/>
    <tableColumn id="2" xr3:uid="{00000000-0010-0000-4800-000002000000}" name="Opis przedmiotu zamówienia" dataDxfId="452"/>
    <tableColumn id="3" xr3:uid="{00000000-0010-0000-4800-000003000000}" name="J.m." dataDxfId="451"/>
    <tableColumn id="4" xr3:uid="{00000000-0010-0000-4800-000004000000}" name="Ilość" dataDxfId="450"/>
    <tableColumn id="5" xr3:uid="{00000000-0010-0000-4800-000005000000}" name="Cena jednostkowa brutto" dataDxfId="449"/>
    <tableColumn id="6" xr3:uid="{00000000-0010-0000-4800-000006000000}" name="Cena brutto*" dataDxfId="448"/>
    <tableColumn id="7" xr3:uid="{00000000-0010-0000-4800-000007000000}" name="Producent/ Typ/ Model" dataDxfId="447"/>
  </tableColumns>
  <tableStyleInfo name="Emilia błękit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00000000-000C-0000-FFFF-FFFF49000000}" name="Tabela1101215172843516170717276" displayName="Tabela1101215172843516170717276" ref="A4:G6" totalsRowShown="0" headerRowDxfId="443" dataDxfId="441" headerRowBorderDxfId="442" tableBorderDxfId="440">
  <autoFilter ref="A4:G6" xr:uid="{00000000-0009-0000-0100-00004B000000}"/>
  <tableColumns count="7">
    <tableColumn id="1" xr3:uid="{00000000-0010-0000-4900-000001000000}" name="L.p." dataDxfId="439"/>
    <tableColumn id="2" xr3:uid="{00000000-0010-0000-4900-000002000000}" name="Opis przedmiotu zamówienia" dataDxfId="438"/>
    <tableColumn id="3" xr3:uid="{00000000-0010-0000-4900-000003000000}" name="J.m." dataDxfId="437"/>
    <tableColumn id="4" xr3:uid="{00000000-0010-0000-4900-000004000000}" name="Ilość" dataDxfId="436"/>
    <tableColumn id="5" xr3:uid="{00000000-0010-0000-4900-000005000000}" name="Cena jednostkowa brutto" dataDxfId="435"/>
    <tableColumn id="6" xr3:uid="{00000000-0010-0000-4900-000006000000}" name="Cena brutto*" dataDxfId="434"/>
    <tableColumn id="7" xr3:uid="{00000000-0010-0000-4900-000007000000}" name="Producent/ Typ/ Model" dataDxfId="433"/>
  </tableColumns>
  <tableStyleInfo name="Emilia błękit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4A000000}" name="Tabela110121517284351617071727634" displayName="Tabela110121517284351617071727634" ref="A4:G6" totalsRowShown="0" headerRowDxfId="429" dataDxfId="427" headerRowBorderDxfId="428" tableBorderDxfId="426">
  <autoFilter ref="A4:G6" xr:uid="{00000000-0009-0000-0100-000021000000}"/>
  <tableColumns count="7">
    <tableColumn id="1" xr3:uid="{00000000-0010-0000-4A00-000001000000}" name="L.p." dataDxfId="425"/>
    <tableColumn id="2" xr3:uid="{00000000-0010-0000-4A00-000002000000}" name="Opis przedmiotu zamówienia" dataDxfId="424"/>
    <tableColumn id="3" xr3:uid="{00000000-0010-0000-4A00-000003000000}" name="J.m." dataDxfId="423"/>
    <tableColumn id="4" xr3:uid="{00000000-0010-0000-4A00-000004000000}" name="Ilość" dataDxfId="422"/>
    <tableColumn id="5" xr3:uid="{00000000-0010-0000-4A00-000005000000}" name="Cena jednostkowa brutto" dataDxfId="421"/>
    <tableColumn id="6" xr3:uid="{00000000-0010-0000-4A00-000006000000}" name="Cena brutto*" dataDxfId="420"/>
    <tableColumn id="7" xr3:uid="{00000000-0010-0000-4A00-000007000000}" name="Producent/ Typ/ Model" dataDxfId="419"/>
  </tableColumns>
  <tableStyleInfo name="Emilia błękit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00000000-000C-0000-FFFF-FFFF4B000000}" name="Tabela110121517284351617071727677" displayName="Tabela110121517284351617071727677" ref="A4:G6" totalsRowShown="0" headerRowDxfId="415" dataDxfId="413" headerRowBorderDxfId="414" tableBorderDxfId="412">
  <autoFilter ref="A4:G6" xr:uid="{00000000-0009-0000-0100-00004C000000}"/>
  <tableColumns count="7">
    <tableColumn id="1" xr3:uid="{00000000-0010-0000-4B00-000001000000}" name="L.p." dataDxfId="411"/>
    <tableColumn id="2" xr3:uid="{00000000-0010-0000-4B00-000002000000}" name="Opis przedmiotu zamówienia" dataDxfId="410"/>
    <tableColumn id="3" xr3:uid="{00000000-0010-0000-4B00-000003000000}" name="J.m." dataDxfId="409"/>
    <tableColumn id="4" xr3:uid="{00000000-0010-0000-4B00-000004000000}" name="Ilość" dataDxfId="408"/>
    <tableColumn id="5" xr3:uid="{00000000-0010-0000-4B00-000005000000}" name="Cena jednostkowa brutto" dataDxfId="407"/>
    <tableColumn id="6" xr3:uid="{00000000-0010-0000-4B00-000006000000}" name="Cena brutto*" dataDxfId="406"/>
    <tableColumn id="7" xr3:uid="{00000000-0010-0000-4B00-000007000000}" name="Producent/ Typ/ Model" dataDxfId="405"/>
  </tableColumns>
  <tableStyleInfo name="Emilia błękit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00000000-000C-0000-FFFF-FFFF4C000000}" name="Tabela110121517284351617071727678" displayName="Tabela110121517284351617071727678" ref="A4:G6" totalsRowShown="0" headerRowDxfId="401" dataDxfId="399" headerRowBorderDxfId="400" tableBorderDxfId="398">
  <autoFilter ref="A4:G6" xr:uid="{00000000-0009-0000-0100-00004D000000}"/>
  <tableColumns count="7">
    <tableColumn id="1" xr3:uid="{00000000-0010-0000-4C00-000001000000}" name="L.p." dataDxfId="397"/>
    <tableColumn id="2" xr3:uid="{00000000-0010-0000-4C00-000002000000}" name="Opis przedmiotu zamówienia" dataDxfId="396"/>
    <tableColumn id="3" xr3:uid="{00000000-0010-0000-4C00-000003000000}" name="J.m." dataDxfId="395"/>
    <tableColumn id="4" xr3:uid="{00000000-0010-0000-4C00-000004000000}" name="Ilość" dataDxfId="394"/>
    <tableColumn id="5" xr3:uid="{00000000-0010-0000-4C00-000005000000}" name="Cena jednostkowa brutto" dataDxfId="393"/>
    <tableColumn id="6" xr3:uid="{00000000-0010-0000-4C00-000006000000}" name="Cena brutto*" dataDxfId="392"/>
    <tableColumn id="7" xr3:uid="{00000000-0010-0000-4C00-000007000000}" name="Producent/ Typ/ Model" dataDxfId="391"/>
  </tableColumns>
  <tableStyleInfo name="Emilia błękit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00000000-000C-0000-FFFF-FFFF4D000000}" name="Tabela110121517284351617071727679" displayName="Tabela110121517284351617071727679" ref="A4:G6" totalsRowShown="0" headerRowDxfId="387" dataDxfId="385" headerRowBorderDxfId="386" tableBorderDxfId="384">
  <autoFilter ref="A4:G6" xr:uid="{00000000-0009-0000-0100-00004E000000}"/>
  <tableColumns count="7">
    <tableColumn id="1" xr3:uid="{00000000-0010-0000-4D00-000001000000}" name="L.p." dataDxfId="383"/>
    <tableColumn id="2" xr3:uid="{00000000-0010-0000-4D00-000002000000}" name="Opis przedmiotu zamówienia" dataDxfId="382"/>
    <tableColumn id="3" xr3:uid="{00000000-0010-0000-4D00-000003000000}" name="J.m." dataDxfId="381"/>
    <tableColumn id="4" xr3:uid="{00000000-0010-0000-4D00-000004000000}" name="Ilość" dataDxfId="380"/>
    <tableColumn id="5" xr3:uid="{00000000-0010-0000-4D00-000005000000}" name="Cena jednostkowa brutto" dataDxfId="379"/>
    <tableColumn id="6" xr3:uid="{00000000-0010-0000-4D00-000006000000}" name="Cena brutto*" dataDxfId="378"/>
    <tableColumn id="7" xr3:uid="{00000000-0010-0000-4D00-000007000000}" name="Producent/ Typ/ Model" dataDxfId="377"/>
  </tableColumns>
  <tableStyleInfo name="Emilia błękit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00000000-000C-0000-FFFF-FFFF4E000000}" name="Tabela110121517284351617071727680" displayName="Tabela110121517284351617071727680" ref="A4:G6" totalsRowShown="0" headerRowDxfId="373" dataDxfId="371" headerRowBorderDxfId="372" tableBorderDxfId="370">
  <autoFilter ref="A4:G6" xr:uid="{00000000-0009-0000-0100-00004F000000}"/>
  <tableColumns count="7">
    <tableColumn id="1" xr3:uid="{00000000-0010-0000-4E00-000001000000}" name="L.p." dataDxfId="369"/>
    <tableColumn id="2" xr3:uid="{00000000-0010-0000-4E00-000002000000}" name="Opis przedmiotu zamówienia" dataDxfId="368"/>
    <tableColumn id="3" xr3:uid="{00000000-0010-0000-4E00-000003000000}" name="J.m." dataDxfId="367"/>
    <tableColumn id="4" xr3:uid="{00000000-0010-0000-4E00-000004000000}" name="Ilość" dataDxfId="366"/>
    <tableColumn id="5" xr3:uid="{00000000-0010-0000-4E00-000005000000}" name="Cena jednostkowa brutto" dataDxfId="365"/>
    <tableColumn id="6" xr3:uid="{00000000-0010-0000-4E00-000006000000}" name="Cena brutto*" dataDxfId="364"/>
    <tableColumn id="7" xr3:uid="{00000000-0010-0000-4E00-000007000000}" name="Producent/ Typ/ Model" dataDxfId="363"/>
  </tableColumns>
  <tableStyleInfo name="Emilia błękit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7000000}" name="Tabela1103" displayName="Tabela1103" ref="A4:G6" totalsRowShown="0" headerRowDxfId="1350" dataDxfId="1348" headerRowBorderDxfId="1349" tableBorderDxfId="1347">
  <autoFilter ref="A4:G6" xr:uid="{00000000-0009-0000-0100-000002000000}"/>
  <tableColumns count="7">
    <tableColumn id="1" xr3:uid="{00000000-0010-0000-0700-000001000000}" name="L.p." dataDxfId="1346"/>
    <tableColumn id="2" xr3:uid="{00000000-0010-0000-0700-000002000000}" name="Opis przedmiotu zamówienia" dataDxfId="1345"/>
    <tableColumn id="3" xr3:uid="{00000000-0010-0000-0700-000003000000}" name="J.m." dataDxfId="1344"/>
    <tableColumn id="4" xr3:uid="{00000000-0010-0000-0700-000004000000}" name="Ilość" dataDxfId="1343"/>
    <tableColumn id="5" xr3:uid="{00000000-0010-0000-0700-000005000000}" name="Cena jednostkowa brutto" dataDxfId="1342"/>
    <tableColumn id="6" xr3:uid="{00000000-0010-0000-0700-000006000000}" name="Cena brutto*" dataDxfId="1341"/>
    <tableColumn id="7" xr3:uid="{00000000-0010-0000-0700-000007000000}" name="Producent/ Typ/ Model" dataDxfId="1340"/>
  </tableColumns>
  <tableStyleInfo name="Emilia błękit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0000000-000C-0000-FFFF-FFFF4F000000}" name="Tabela110121517284351617071727681" displayName="Tabela110121517284351617071727681" ref="A4:G6" totalsRowShown="0" headerRowDxfId="359" dataDxfId="357" headerRowBorderDxfId="358" tableBorderDxfId="356">
  <autoFilter ref="A4:G6" xr:uid="{00000000-0009-0000-0100-000050000000}"/>
  <tableColumns count="7">
    <tableColumn id="1" xr3:uid="{00000000-0010-0000-4F00-000001000000}" name="L.p." dataDxfId="355"/>
    <tableColumn id="2" xr3:uid="{00000000-0010-0000-4F00-000002000000}" name="Opis przedmiotu zamówienia" dataDxfId="354"/>
    <tableColumn id="3" xr3:uid="{00000000-0010-0000-4F00-000003000000}" name="J.m." dataDxfId="353"/>
    <tableColumn id="4" xr3:uid="{00000000-0010-0000-4F00-000004000000}" name="Ilość" dataDxfId="352"/>
    <tableColumn id="5" xr3:uid="{00000000-0010-0000-4F00-000005000000}" name="Cena jednostkowa brutto" dataDxfId="351"/>
    <tableColumn id="6" xr3:uid="{00000000-0010-0000-4F00-000006000000}" name="Cena brutto*" dataDxfId="350"/>
    <tableColumn id="7" xr3:uid="{00000000-0010-0000-4F00-000007000000}" name="Producent/ Typ/ Model" dataDxfId="349"/>
  </tableColumns>
  <tableStyleInfo name="Emilia błękit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00000000-000C-0000-FFFF-FFFF50000000}" name="Tabela110121517284351617071727682" displayName="Tabela110121517284351617071727682" ref="A4:G6" totalsRowShown="0" headerRowDxfId="345" dataDxfId="343" headerRowBorderDxfId="344" tableBorderDxfId="342">
  <autoFilter ref="A4:G6" xr:uid="{00000000-0009-0000-0100-000051000000}"/>
  <tableColumns count="7">
    <tableColumn id="1" xr3:uid="{00000000-0010-0000-5000-000001000000}" name="L.p." dataDxfId="341"/>
    <tableColumn id="2" xr3:uid="{00000000-0010-0000-5000-000002000000}" name="Opis przedmiotu zamówienia" dataDxfId="340"/>
    <tableColumn id="3" xr3:uid="{00000000-0010-0000-5000-000003000000}" name="J.m." dataDxfId="339"/>
    <tableColumn id="4" xr3:uid="{00000000-0010-0000-5000-000004000000}" name="Ilość" dataDxfId="338"/>
    <tableColumn id="5" xr3:uid="{00000000-0010-0000-5000-000005000000}" name="Cena jednostkowa brutto" dataDxfId="337"/>
    <tableColumn id="6" xr3:uid="{00000000-0010-0000-5000-000006000000}" name="Cena brutto*" dataDxfId="336"/>
    <tableColumn id="7" xr3:uid="{00000000-0010-0000-5000-000007000000}" name="Producent/ Typ/ Model" dataDxfId="335"/>
  </tableColumns>
  <tableStyleInfo name="Emilia błękit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00000000-000C-0000-FFFF-FFFF51000000}" name="Tabela110121517284351617071727683" displayName="Tabela110121517284351617071727683" ref="A4:G6" totalsRowShown="0" headerRowDxfId="331" dataDxfId="329" headerRowBorderDxfId="330" tableBorderDxfId="328">
  <autoFilter ref="A4:G6" xr:uid="{00000000-0009-0000-0100-000052000000}"/>
  <tableColumns count="7">
    <tableColumn id="1" xr3:uid="{00000000-0010-0000-5100-000001000000}" name="L.p." dataDxfId="327"/>
    <tableColumn id="2" xr3:uid="{00000000-0010-0000-5100-000002000000}" name="Opis przedmiotu zamówienia" dataDxfId="326"/>
    <tableColumn id="3" xr3:uid="{00000000-0010-0000-5100-000003000000}" name="J.m." dataDxfId="325"/>
    <tableColumn id="4" xr3:uid="{00000000-0010-0000-5100-000004000000}" name="Ilość" dataDxfId="324"/>
    <tableColumn id="5" xr3:uid="{00000000-0010-0000-5100-000005000000}" name="Cena jednostkowa brutto" dataDxfId="323"/>
    <tableColumn id="6" xr3:uid="{00000000-0010-0000-5100-000006000000}" name="Cena brutto*" dataDxfId="322"/>
    <tableColumn id="7" xr3:uid="{00000000-0010-0000-5100-000007000000}" name="Producent/ Typ/ Model" dataDxfId="321"/>
  </tableColumns>
  <tableStyleInfo name="Emilia błękit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00000000-000C-0000-FFFF-FFFF52000000}" name="Tabela110121517284351617071727684" displayName="Tabela110121517284351617071727684" ref="A4:G6" totalsRowShown="0" headerRowDxfId="317" dataDxfId="315" headerRowBorderDxfId="316" tableBorderDxfId="314">
  <autoFilter ref="A4:G6" xr:uid="{00000000-0009-0000-0100-000053000000}"/>
  <tableColumns count="7">
    <tableColumn id="1" xr3:uid="{00000000-0010-0000-5200-000001000000}" name="L.p." dataDxfId="313"/>
    <tableColumn id="2" xr3:uid="{00000000-0010-0000-5200-000002000000}" name="Opis przedmiotu zamówienia" dataDxfId="312"/>
    <tableColumn id="3" xr3:uid="{00000000-0010-0000-5200-000003000000}" name="J.m." dataDxfId="311"/>
    <tableColumn id="4" xr3:uid="{00000000-0010-0000-5200-000004000000}" name="Ilość" dataDxfId="310"/>
    <tableColumn id="5" xr3:uid="{00000000-0010-0000-5200-000005000000}" name="Cena jednostkowa brutto" dataDxfId="309"/>
    <tableColumn id="6" xr3:uid="{00000000-0010-0000-5200-000006000000}" name="Cena brutto*" dataDxfId="308"/>
    <tableColumn id="7" xr3:uid="{00000000-0010-0000-5200-000007000000}" name="Producent/ Typ/ Model" dataDxfId="307"/>
  </tableColumns>
  <tableStyleInfo name="Emilia błękit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00000000-000C-0000-FFFF-FFFF53000000}" name="Tabela110121517284351617071727685" displayName="Tabela110121517284351617071727685" ref="A4:G6" totalsRowShown="0" headerRowDxfId="303" dataDxfId="301" headerRowBorderDxfId="302" tableBorderDxfId="300">
  <autoFilter ref="A4:G6" xr:uid="{00000000-0009-0000-0100-000054000000}"/>
  <tableColumns count="7">
    <tableColumn id="1" xr3:uid="{00000000-0010-0000-5300-000001000000}" name="L.p." dataDxfId="299"/>
    <tableColumn id="2" xr3:uid="{00000000-0010-0000-5300-000002000000}" name="Opis przedmiotu zamówienia" dataDxfId="298"/>
    <tableColumn id="3" xr3:uid="{00000000-0010-0000-5300-000003000000}" name="J.m." dataDxfId="297"/>
    <tableColumn id="4" xr3:uid="{00000000-0010-0000-5300-000004000000}" name="Ilość" dataDxfId="296"/>
    <tableColumn id="5" xr3:uid="{00000000-0010-0000-5300-000005000000}" name="Cena jednostkowa brutto" dataDxfId="295"/>
    <tableColumn id="6" xr3:uid="{00000000-0010-0000-5300-000006000000}" name="Cena brutto*" dataDxfId="294"/>
    <tableColumn id="7" xr3:uid="{00000000-0010-0000-5300-000007000000}" name="Producent/ Typ/ Model" dataDxfId="293"/>
  </tableColumns>
  <tableStyleInfo name="Emilia błękit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00000000-000C-0000-FFFF-FFFF54000000}" name="Tabela110121517284351617071727686" displayName="Tabela110121517284351617071727686" ref="A4:G6" totalsRowShown="0" headerRowDxfId="289" dataDxfId="287" headerRowBorderDxfId="288" tableBorderDxfId="286">
  <autoFilter ref="A4:G6" xr:uid="{00000000-0009-0000-0100-000055000000}"/>
  <tableColumns count="7">
    <tableColumn id="1" xr3:uid="{00000000-0010-0000-5400-000001000000}" name="L.p." dataDxfId="285"/>
    <tableColumn id="2" xr3:uid="{00000000-0010-0000-5400-000002000000}" name="Opis przedmiotu zamówienia" dataDxfId="284"/>
    <tableColumn id="3" xr3:uid="{00000000-0010-0000-5400-000003000000}" name="J.m." dataDxfId="283"/>
    <tableColumn id="4" xr3:uid="{00000000-0010-0000-5400-000004000000}" name="Ilość" dataDxfId="282"/>
    <tableColumn id="5" xr3:uid="{00000000-0010-0000-5400-000005000000}" name="Cena jednostkowa brutto" dataDxfId="281"/>
    <tableColumn id="6" xr3:uid="{00000000-0010-0000-5400-000006000000}" name="Cena brutto*" dataDxfId="280"/>
    <tableColumn id="7" xr3:uid="{00000000-0010-0000-5400-000007000000}" name="Producent/ Typ/ Model" dataDxfId="279"/>
  </tableColumns>
  <tableStyleInfo name="Emilia błękit"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00000000-000C-0000-FFFF-FFFF55000000}" name="Tabela110121517284351617071727687" displayName="Tabela110121517284351617071727687" ref="A4:G6" totalsRowShown="0" headerRowDxfId="275" dataDxfId="273" headerRowBorderDxfId="274" tableBorderDxfId="272">
  <autoFilter ref="A4:G6" xr:uid="{00000000-0009-0000-0100-000056000000}"/>
  <tableColumns count="7">
    <tableColumn id="1" xr3:uid="{00000000-0010-0000-5500-000001000000}" name="L.p." dataDxfId="271"/>
    <tableColumn id="2" xr3:uid="{00000000-0010-0000-5500-000002000000}" name="Opis przedmiotu zamówienia" dataDxfId="270"/>
    <tableColumn id="3" xr3:uid="{00000000-0010-0000-5500-000003000000}" name="J.m." dataDxfId="269"/>
    <tableColumn id="4" xr3:uid="{00000000-0010-0000-5500-000004000000}" name="Ilość" dataDxfId="268"/>
    <tableColumn id="5" xr3:uid="{00000000-0010-0000-5500-000005000000}" name="Cena jednostkowa brutto" dataDxfId="267"/>
    <tableColumn id="6" xr3:uid="{00000000-0010-0000-5500-000006000000}" name="Cena brutto*" dataDxfId="266"/>
    <tableColumn id="7" xr3:uid="{00000000-0010-0000-5500-000007000000}" name="Producent/ Typ/ Model" dataDxfId="265"/>
  </tableColumns>
  <tableStyleInfo name="Emilia błękit"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00000000-000C-0000-FFFF-FFFF56000000}" name="Tabela110121517284351617071727688" displayName="Tabela110121517284351617071727688" ref="A4:G6" totalsRowShown="0" headerRowDxfId="261" dataDxfId="259" headerRowBorderDxfId="260" tableBorderDxfId="258">
  <autoFilter ref="A4:G6" xr:uid="{00000000-0009-0000-0100-000057000000}"/>
  <tableColumns count="7">
    <tableColumn id="1" xr3:uid="{00000000-0010-0000-5600-000001000000}" name="L.p." dataDxfId="257"/>
    <tableColumn id="2" xr3:uid="{00000000-0010-0000-5600-000002000000}" name="Opis przedmiotu zamówienia" dataDxfId="256"/>
    <tableColumn id="3" xr3:uid="{00000000-0010-0000-5600-000003000000}" name="J.m." dataDxfId="255"/>
    <tableColumn id="4" xr3:uid="{00000000-0010-0000-5600-000004000000}" name="Ilość" dataDxfId="254"/>
    <tableColumn id="5" xr3:uid="{00000000-0010-0000-5600-000005000000}" name="Cena jednostkowa brutto" dataDxfId="253"/>
    <tableColumn id="6" xr3:uid="{00000000-0010-0000-5600-000006000000}" name="Cena brutto*" dataDxfId="252"/>
    <tableColumn id="7" xr3:uid="{00000000-0010-0000-5600-000007000000}" name="Producent/ Typ/ Model" dataDxfId="251"/>
  </tableColumns>
  <tableStyleInfo name="Emilia błękit"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00000000-000C-0000-FFFF-FFFF57000000}" name="Tabela110121517284351617071727689" displayName="Tabela110121517284351617071727689" ref="A4:G6" totalsRowShown="0" headerRowDxfId="247" dataDxfId="245" headerRowBorderDxfId="246" tableBorderDxfId="244">
  <autoFilter ref="A4:G6" xr:uid="{00000000-0009-0000-0100-000058000000}"/>
  <tableColumns count="7">
    <tableColumn id="1" xr3:uid="{00000000-0010-0000-5700-000001000000}" name="L.p." dataDxfId="243"/>
    <tableColumn id="2" xr3:uid="{00000000-0010-0000-5700-000002000000}" name="Opis przedmiotu zamówienia" dataDxfId="242"/>
    <tableColumn id="3" xr3:uid="{00000000-0010-0000-5700-000003000000}" name="J.m." dataDxfId="241"/>
    <tableColumn id="4" xr3:uid="{00000000-0010-0000-5700-000004000000}" name="Ilość" dataDxfId="240"/>
    <tableColumn id="5" xr3:uid="{00000000-0010-0000-5700-000005000000}" name="Cena jednostkowa brutto" dataDxfId="239"/>
    <tableColumn id="6" xr3:uid="{00000000-0010-0000-5700-000006000000}" name="Cena brutto*" dataDxfId="238"/>
    <tableColumn id="7" xr3:uid="{00000000-0010-0000-5700-000007000000}" name="Producent/ Typ/ Model" dataDxfId="237"/>
  </tableColumns>
  <tableStyleInfo name="Emilia błękit" showFirstColumn="0" showLastColumn="0" showRowStripes="1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00000000-000C-0000-FFFF-FFFF58000000}" name="Tabela110121517284351617071727690" displayName="Tabela110121517284351617071727690" ref="A4:G6" totalsRowShown="0" headerRowDxfId="233" dataDxfId="231" headerRowBorderDxfId="232" tableBorderDxfId="230">
  <autoFilter ref="A4:G6" xr:uid="{00000000-0009-0000-0100-000059000000}"/>
  <tableColumns count="7">
    <tableColumn id="1" xr3:uid="{00000000-0010-0000-5800-000001000000}" name="L.p." dataDxfId="229"/>
    <tableColumn id="2" xr3:uid="{00000000-0010-0000-5800-000002000000}" name="Opis przedmiotu zamówienia" dataDxfId="228"/>
    <tableColumn id="3" xr3:uid="{00000000-0010-0000-5800-000003000000}" name="J.m." dataDxfId="227"/>
    <tableColumn id="4" xr3:uid="{00000000-0010-0000-5800-000004000000}" name="Ilość" dataDxfId="226"/>
    <tableColumn id="5" xr3:uid="{00000000-0010-0000-5800-000005000000}" name="Cena jednostkowa brutto" dataDxfId="225"/>
    <tableColumn id="6" xr3:uid="{00000000-0010-0000-5800-000006000000}" name="Cena brutto*" dataDxfId="224"/>
    <tableColumn id="7" xr3:uid="{00000000-0010-0000-5800-000007000000}" name="Producent/ Typ/ Model" dataDxfId="223"/>
  </tableColumns>
  <tableStyleInfo name="Emilia błękit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8000000}" name="Tabela1108" displayName="Tabela1108" ref="A4:G6" totalsRowShown="0" headerRowDxfId="1336" dataDxfId="1334" headerRowBorderDxfId="1335" tableBorderDxfId="1333">
  <autoFilter ref="A4:G6" xr:uid="{00000000-0009-0000-0100-000007000000}"/>
  <tableColumns count="7">
    <tableColumn id="1" xr3:uid="{00000000-0010-0000-0800-000001000000}" name="L.p." dataDxfId="1332"/>
    <tableColumn id="2" xr3:uid="{00000000-0010-0000-0800-000002000000}" name="Opis przedmiotu zamówienia" dataDxfId="1331"/>
    <tableColumn id="3" xr3:uid="{00000000-0010-0000-0800-000003000000}" name="J.m." dataDxfId="1330"/>
    <tableColumn id="4" xr3:uid="{00000000-0010-0000-0800-000004000000}" name="Ilość" dataDxfId="1329"/>
    <tableColumn id="5" xr3:uid="{00000000-0010-0000-0800-000005000000}" name="Cena jednostkowa brutto" dataDxfId="1328"/>
    <tableColumn id="6" xr3:uid="{00000000-0010-0000-0800-000006000000}" name="Cena brutto*" dataDxfId="1327"/>
    <tableColumn id="7" xr3:uid="{00000000-0010-0000-0800-000007000000}" name="Producent/ Typ/ Model" dataDxfId="1326"/>
  </tableColumns>
  <tableStyleInfo name="Emilia błękit" showFirstColumn="0" showLastColumn="0" showRowStripes="1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0000000-000C-0000-FFFF-FFFF59000000}" name="Tabela110121517284351617071727691" displayName="Tabela110121517284351617071727691" ref="A4:G6" totalsRowShown="0" headerRowDxfId="219" dataDxfId="217" headerRowBorderDxfId="218" tableBorderDxfId="216">
  <autoFilter ref="A4:G6" xr:uid="{00000000-0009-0000-0100-00005A000000}"/>
  <tableColumns count="7">
    <tableColumn id="1" xr3:uid="{00000000-0010-0000-5900-000001000000}" name="L.p." dataDxfId="215"/>
    <tableColumn id="2" xr3:uid="{00000000-0010-0000-5900-000002000000}" name="Opis przedmiotu zamówienia" dataDxfId="214"/>
    <tableColumn id="3" xr3:uid="{00000000-0010-0000-5900-000003000000}" name="J.m." dataDxfId="213"/>
    <tableColumn id="4" xr3:uid="{00000000-0010-0000-5900-000004000000}" name="Ilość" dataDxfId="212"/>
    <tableColumn id="5" xr3:uid="{00000000-0010-0000-5900-000005000000}" name="Cena jednostkowa brutto" dataDxfId="211"/>
    <tableColumn id="6" xr3:uid="{00000000-0010-0000-5900-000006000000}" name="Cena brutto*" dataDxfId="210"/>
    <tableColumn id="7" xr3:uid="{00000000-0010-0000-5900-000007000000}" name="Producent/ Typ/ Model" dataDxfId="209"/>
  </tableColumns>
  <tableStyleInfo name="Emilia błękit" showFirstColumn="0" showLastColumn="0" showRowStripes="1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00000000-000C-0000-FFFF-FFFF5A000000}" name="Tabela110121517284351617071727692" displayName="Tabela110121517284351617071727692" ref="A4:G6" totalsRowShown="0" headerRowDxfId="205" dataDxfId="203" headerRowBorderDxfId="204" tableBorderDxfId="202">
  <autoFilter ref="A4:G6" xr:uid="{00000000-0009-0000-0100-00005B000000}"/>
  <tableColumns count="7">
    <tableColumn id="1" xr3:uid="{00000000-0010-0000-5A00-000001000000}" name="L.p." dataDxfId="201"/>
    <tableColumn id="2" xr3:uid="{00000000-0010-0000-5A00-000002000000}" name="Opis przedmiotu zamówienia" dataDxfId="200"/>
    <tableColumn id="3" xr3:uid="{00000000-0010-0000-5A00-000003000000}" name="J.m." dataDxfId="199"/>
    <tableColumn id="4" xr3:uid="{00000000-0010-0000-5A00-000004000000}" name="Ilość" dataDxfId="198"/>
    <tableColumn id="5" xr3:uid="{00000000-0010-0000-5A00-000005000000}" name="Cena jednostkowa brutto" dataDxfId="197"/>
    <tableColumn id="6" xr3:uid="{00000000-0010-0000-5A00-000006000000}" name="Cena brutto*" dataDxfId="196"/>
    <tableColumn id="7" xr3:uid="{00000000-0010-0000-5A00-000007000000}" name="Producent/ Typ/ Model" dataDxfId="195"/>
  </tableColumns>
  <tableStyleInfo name="Emilia błękit" showFirstColumn="0" showLastColumn="0" showRowStripes="1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00000000-000C-0000-FFFF-FFFF5B000000}" name="Tabela110121517284351617071727693" displayName="Tabela110121517284351617071727693" ref="A4:G6" totalsRowShown="0" headerRowDxfId="191" dataDxfId="189" headerRowBorderDxfId="190" tableBorderDxfId="188">
  <autoFilter ref="A4:G6" xr:uid="{00000000-0009-0000-0100-00005C000000}"/>
  <tableColumns count="7">
    <tableColumn id="1" xr3:uid="{00000000-0010-0000-5B00-000001000000}" name="L.p." dataDxfId="187"/>
    <tableColumn id="2" xr3:uid="{00000000-0010-0000-5B00-000002000000}" name="Opis przedmiotu zamówienia" dataDxfId="186"/>
    <tableColumn id="3" xr3:uid="{00000000-0010-0000-5B00-000003000000}" name="J.m." dataDxfId="185"/>
    <tableColumn id="4" xr3:uid="{00000000-0010-0000-5B00-000004000000}" name="Ilość" dataDxfId="184"/>
    <tableColumn id="5" xr3:uid="{00000000-0010-0000-5B00-000005000000}" name="Cena jednostkowa brutto" dataDxfId="183"/>
    <tableColumn id="6" xr3:uid="{00000000-0010-0000-5B00-000006000000}" name="Cena brutto*" dataDxfId="182"/>
    <tableColumn id="7" xr3:uid="{00000000-0010-0000-5B00-000007000000}" name="Producent/ Typ/ Model" dataDxfId="181"/>
  </tableColumns>
  <tableStyleInfo name="Emilia błękit" showFirstColumn="0" showLastColumn="0" showRowStripes="1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00000000-000C-0000-FFFF-FFFF5C000000}" name="Tabela110121517284351617071727694" displayName="Tabela110121517284351617071727694" ref="A4:G6" totalsRowShown="0" headerRowDxfId="177" dataDxfId="175" headerRowBorderDxfId="176" tableBorderDxfId="174">
  <autoFilter ref="A4:G6" xr:uid="{00000000-0009-0000-0100-00005D000000}"/>
  <tableColumns count="7">
    <tableColumn id="1" xr3:uid="{00000000-0010-0000-5C00-000001000000}" name="L.p." dataDxfId="173"/>
    <tableColumn id="2" xr3:uid="{00000000-0010-0000-5C00-000002000000}" name="Opis przedmiotu zamówienia" dataDxfId="172"/>
    <tableColumn id="3" xr3:uid="{00000000-0010-0000-5C00-000003000000}" name="J.m." dataDxfId="171"/>
    <tableColumn id="4" xr3:uid="{00000000-0010-0000-5C00-000004000000}" name="Ilość" dataDxfId="170"/>
    <tableColumn id="5" xr3:uid="{00000000-0010-0000-5C00-000005000000}" name="Cena jednostkowa brutto" dataDxfId="169"/>
    <tableColumn id="6" xr3:uid="{00000000-0010-0000-5C00-000006000000}" name="Cena brutto*" dataDxfId="168"/>
    <tableColumn id="7" xr3:uid="{00000000-0010-0000-5C00-000007000000}" name="Producent/ Typ/ Model" dataDxfId="167"/>
  </tableColumns>
  <tableStyleInfo name="Emilia błękit" showFirstColumn="0" showLastColumn="0" showRowStripes="1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00000000-000C-0000-FFFF-FFFF5D000000}" name="Tabela110121517284351617071727695" displayName="Tabela110121517284351617071727695" ref="A4:G6" totalsRowShown="0" headerRowDxfId="163" dataDxfId="161" headerRowBorderDxfId="162" tableBorderDxfId="160">
  <autoFilter ref="A4:G6" xr:uid="{00000000-0009-0000-0100-00005E000000}"/>
  <tableColumns count="7">
    <tableColumn id="1" xr3:uid="{00000000-0010-0000-5D00-000001000000}" name="L.p." dataDxfId="159"/>
    <tableColumn id="2" xr3:uid="{00000000-0010-0000-5D00-000002000000}" name="Opis przedmiotu zamówienia" dataDxfId="158"/>
    <tableColumn id="3" xr3:uid="{00000000-0010-0000-5D00-000003000000}" name="J.m." dataDxfId="157"/>
    <tableColumn id="4" xr3:uid="{00000000-0010-0000-5D00-000004000000}" name="Ilość" dataDxfId="156"/>
    <tableColumn id="5" xr3:uid="{00000000-0010-0000-5D00-000005000000}" name="Cena jednostkowa brutto" dataDxfId="155"/>
    <tableColumn id="6" xr3:uid="{00000000-0010-0000-5D00-000006000000}" name="Cena brutto*" dataDxfId="154"/>
    <tableColumn id="7" xr3:uid="{00000000-0010-0000-5D00-000007000000}" name="Producent/ Typ/ Model" dataDxfId="153"/>
  </tableColumns>
  <tableStyleInfo name="Emilia błękit" showFirstColumn="0" showLastColumn="0" showRowStripes="1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00000000-000C-0000-FFFF-FFFF5E000000}" name="Tabela110121517284351617071727696" displayName="Tabela110121517284351617071727696" ref="A4:G6" totalsRowShown="0" headerRowDxfId="149" dataDxfId="147" headerRowBorderDxfId="148" tableBorderDxfId="146">
  <autoFilter ref="A4:G6" xr:uid="{00000000-0009-0000-0100-00005F000000}"/>
  <tableColumns count="7">
    <tableColumn id="1" xr3:uid="{00000000-0010-0000-5E00-000001000000}" name="L.p." dataDxfId="145"/>
    <tableColumn id="2" xr3:uid="{00000000-0010-0000-5E00-000002000000}" name="Opis przedmiotu zamówienia" dataDxfId="144"/>
    <tableColumn id="3" xr3:uid="{00000000-0010-0000-5E00-000003000000}" name="J.m." dataDxfId="143"/>
    <tableColumn id="4" xr3:uid="{00000000-0010-0000-5E00-000004000000}" name="Ilość" dataDxfId="142"/>
    <tableColumn id="5" xr3:uid="{00000000-0010-0000-5E00-000005000000}" name="Cena jednostkowa brutto" dataDxfId="141"/>
    <tableColumn id="6" xr3:uid="{00000000-0010-0000-5E00-000006000000}" name="Cena brutto*" dataDxfId="140"/>
    <tableColumn id="7" xr3:uid="{00000000-0010-0000-5E00-000007000000}" name="Producent/ Typ/ Model" dataDxfId="139"/>
  </tableColumns>
  <tableStyleInfo name="Emilia błękit" showFirstColumn="0" showLastColumn="0" showRowStripes="1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00000000-000C-0000-FFFF-FFFF5F000000}" name="Tabela110121517284351617071727697" displayName="Tabela110121517284351617071727697" ref="A4:G6" totalsRowShown="0" headerRowDxfId="135" dataDxfId="133" headerRowBorderDxfId="134" tableBorderDxfId="132">
  <autoFilter ref="A4:G6" xr:uid="{00000000-0009-0000-0100-000060000000}"/>
  <tableColumns count="7">
    <tableColumn id="1" xr3:uid="{00000000-0010-0000-5F00-000001000000}" name="L.p." dataDxfId="131"/>
    <tableColumn id="2" xr3:uid="{00000000-0010-0000-5F00-000002000000}" name="Opis przedmiotu zamówienia" dataDxfId="130"/>
    <tableColumn id="3" xr3:uid="{00000000-0010-0000-5F00-000003000000}" name="J.m." dataDxfId="129"/>
    <tableColumn id="4" xr3:uid="{00000000-0010-0000-5F00-000004000000}" name="Ilość" dataDxfId="128"/>
    <tableColumn id="5" xr3:uid="{00000000-0010-0000-5F00-000005000000}" name="Cena jednostkowa brutto" dataDxfId="127"/>
    <tableColumn id="6" xr3:uid="{00000000-0010-0000-5F00-000006000000}" name="Cena brutto*" dataDxfId="126"/>
    <tableColumn id="7" xr3:uid="{00000000-0010-0000-5F00-000007000000}" name="Producent/ Typ/ Model" dataDxfId="125"/>
  </tableColumns>
  <tableStyleInfo name="Emilia błękit" showFirstColumn="0" showLastColumn="0" showRowStripes="1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00000000-000C-0000-FFFF-FFFF60000000}" name="Tabela110121517284351617071727698" displayName="Tabela110121517284351617071727698" ref="A4:G6" totalsRowShown="0" headerRowDxfId="121" dataDxfId="119" headerRowBorderDxfId="120" tableBorderDxfId="118">
  <autoFilter ref="A4:G6" xr:uid="{00000000-0009-0000-0100-000061000000}"/>
  <tableColumns count="7">
    <tableColumn id="1" xr3:uid="{00000000-0010-0000-6000-000001000000}" name="L.p." dataDxfId="117"/>
    <tableColumn id="2" xr3:uid="{00000000-0010-0000-6000-000002000000}" name="Opis przedmiotu zamówienia" dataDxfId="116"/>
    <tableColumn id="3" xr3:uid="{00000000-0010-0000-6000-000003000000}" name="J.m." dataDxfId="115"/>
    <tableColumn id="4" xr3:uid="{00000000-0010-0000-6000-000004000000}" name="Ilość" dataDxfId="114"/>
    <tableColumn id="5" xr3:uid="{00000000-0010-0000-6000-000005000000}" name="Cena jednostkowa brutto" dataDxfId="113"/>
    <tableColumn id="6" xr3:uid="{00000000-0010-0000-6000-000006000000}" name="Cena brutto*" dataDxfId="112"/>
    <tableColumn id="7" xr3:uid="{00000000-0010-0000-6000-000007000000}" name="Producent/ Typ/ Model" dataDxfId="111"/>
  </tableColumns>
  <tableStyleInfo name="Emilia błękit" showFirstColumn="0" showLastColumn="0" showRowStripes="1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00000000-000C-0000-FFFF-FFFF61000000}" name="Tabela110121517284351617071727699" displayName="Tabela110121517284351617071727699" ref="A4:G6" totalsRowShown="0" headerRowDxfId="107" dataDxfId="105" headerRowBorderDxfId="106" tableBorderDxfId="104">
  <autoFilter ref="A4:G6" xr:uid="{00000000-0009-0000-0100-000062000000}"/>
  <tableColumns count="7">
    <tableColumn id="1" xr3:uid="{00000000-0010-0000-6100-000001000000}" name="L.p." dataDxfId="103"/>
    <tableColumn id="2" xr3:uid="{00000000-0010-0000-6100-000002000000}" name="Opis przedmiotu zamówienia" dataDxfId="102"/>
    <tableColumn id="3" xr3:uid="{00000000-0010-0000-6100-000003000000}" name="J.m." dataDxfId="101"/>
    <tableColumn id="4" xr3:uid="{00000000-0010-0000-6100-000004000000}" name="Ilość" dataDxfId="100"/>
    <tableColumn id="5" xr3:uid="{00000000-0010-0000-6100-000005000000}" name="Cena jednostkowa brutto" dataDxfId="99"/>
    <tableColumn id="6" xr3:uid="{00000000-0010-0000-6100-000006000000}" name="Cena brutto*" dataDxfId="98"/>
    <tableColumn id="7" xr3:uid="{00000000-0010-0000-6100-000007000000}" name="Producent/ Typ/ Model" dataDxfId="97"/>
  </tableColumns>
  <tableStyleInfo name="Emilia błękit" showFirstColumn="0" showLastColumn="0" showRowStripes="1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00000000-000C-0000-FFFF-FFFF62000000}" name="Tabela110121517284351617071727699100" displayName="Tabela110121517284351617071727699100" ref="A4:G6" totalsRowShown="0" headerRowDxfId="93" dataDxfId="91" headerRowBorderDxfId="92" tableBorderDxfId="90">
  <autoFilter ref="A4:G6" xr:uid="{00000000-0009-0000-0100-000063000000}"/>
  <tableColumns count="7">
    <tableColumn id="1" xr3:uid="{00000000-0010-0000-6200-000001000000}" name="L.p." dataDxfId="89"/>
    <tableColumn id="2" xr3:uid="{00000000-0010-0000-6200-000002000000}" name="Opis przedmiotu zamówienia" dataDxfId="88"/>
    <tableColumn id="3" xr3:uid="{00000000-0010-0000-6200-000003000000}" name="J.m." dataDxfId="87"/>
    <tableColumn id="4" xr3:uid="{00000000-0010-0000-6200-000004000000}" name="Ilość" dataDxfId="86"/>
    <tableColumn id="5" xr3:uid="{00000000-0010-0000-6200-000005000000}" name="Cena jednostkowa brutto" dataDxfId="85"/>
    <tableColumn id="6" xr3:uid="{00000000-0010-0000-6200-000006000000}" name="Cena brutto*" dataDxfId="84"/>
    <tableColumn id="7" xr3:uid="{00000000-0010-0000-6200-000007000000}" name="Producent/ Typ/ Model" dataDxfId="83"/>
  </tableColumns>
  <tableStyleInfo name="Emilia błękit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Ciepły niebieski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0.xml"/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1.xml"/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2.xml"/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3.xml"/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4.xml"/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5.xml"/><Relationship Id="rId1" Type="http://schemas.openxmlformats.org/officeDocument/2006/relationships/printerSettings" Target="../printerSettings/printerSettings10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3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4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5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6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7.xml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8.xml"/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9.xml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0.xml"/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1.xml"/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2.xml"/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3.xml"/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4.xml"/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5.xml"/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6.xml"/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7.xml"/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8.xml"/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9.xml"/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"/>
  <sheetViews>
    <sheetView zoomScale="120" zoomScaleNormal="120" workbookViewId="0">
      <selection activeCell="B17" sqref="B17"/>
    </sheetView>
  </sheetViews>
  <sheetFormatPr defaultRowHeight="15.75"/>
  <cols>
    <col min="1" max="1" width="9.5703125" style="61" customWidth="1"/>
    <col min="2" max="2" width="62.140625" style="62" customWidth="1"/>
    <col min="3" max="3" width="7.28515625" style="63" customWidth="1"/>
    <col min="4" max="4" width="9.140625" style="78"/>
    <col min="5" max="5" width="20.5703125" style="64" customWidth="1"/>
    <col min="6" max="6" width="14.85546875" style="63" customWidth="1"/>
    <col min="7" max="7" width="18.85546875" style="66" customWidth="1"/>
    <col min="8" max="16384" width="9.140625" style="65"/>
  </cols>
  <sheetData>
    <row r="1" spans="1:15">
      <c r="D1" s="63"/>
      <c r="F1" s="140" t="s">
        <v>227</v>
      </c>
      <c r="G1" s="140"/>
    </row>
    <row r="2" spans="1:15" ht="18" customHeight="1">
      <c r="B2" s="139" t="s">
        <v>14</v>
      </c>
      <c r="C2" s="139"/>
      <c r="D2" s="139"/>
      <c r="E2" s="139"/>
      <c r="F2" s="139"/>
      <c r="G2" s="139"/>
    </row>
    <row r="3" spans="1:15">
      <c r="D3" s="6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67" t="s">
        <v>3</v>
      </c>
      <c r="B4" s="68" t="s">
        <v>2</v>
      </c>
      <c r="C4" s="69" t="s">
        <v>1</v>
      </c>
      <c r="D4" s="69" t="s">
        <v>0</v>
      </c>
      <c r="E4" s="70" t="s">
        <v>8</v>
      </c>
      <c r="F4" s="67" t="s">
        <v>9</v>
      </c>
      <c r="G4" s="69" t="s">
        <v>11</v>
      </c>
      <c r="I4" s="141"/>
      <c r="J4" s="141"/>
      <c r="K4" s="141"/>
      <c r="L4" s="141"/>
      <c r="M4" s="141"/>
      <c r="N4" s="141"/>
      <c r="O4" s="141"/>
    </row>
    <row r="5" spans="1:15" s="72" customFormat="1" ht="13.5" customHeight="1" thickBot="1">
      <c r="A5" s="71">
        <v>1</v>
      </c>
      <c r="B5" s="133">
        <v>2</v>
      </c>
      <c r="C5" s="71">
        <v>3</v>
      </c>
      <c r="D5" s="133">
        <v>4</v>
      </c>
      <c r="E5" s="71">
        <v>5</v>
      </c>
      <c r="F5" s="133">
        <v>6</v>
      </c>
      <c r="G5" s="71">
        <v>7</v>
      </c>
      <c r="I5" s="141"/>
      <c r="J5" s="141"/>
      <c r="K5" s="141"/>
      <c r="L5" s="141"/>
      <c r="M5" s="141"/>
      <c r="N5" s="141"/>
      <c r="O5" s="141"/>
    </row>
    <row r="6" spans="1:15" s="72" customFormat="1" ht="39.75" thickTop="1">
      <c r="A6" s="73">
        <v>1</v>
      </c>
      <c r="B6" s="113" t="s">
        <v>99</v>
      </c>
      <c r="C6" s="74" t="s">
        <v>82</v>
      </c>
      <c r="D6" s="74">
        <v>2</v>
      </c>
      <c r="E6" s="75"/>
      <c r="F6" s="76">
        <f>Tabela1[[#This Row],[Ilość]]*Tabela1[[#This Row],[Cena jednostkowa brutto]]</f>
        <v>0</v>
      </c>
      <c r="G6" s="77"/>
      <c r="I6" s="141"/>
      <c r="J6" s="141"/>
      <c r="K6" s="141"/>
      <c r="L6" s="141"/>
      <c r="M6" s="141"/>
      <c r="N6" s="141"/>
      <c r="O6" s="141"/>
    </row>
    <row r="7" spans="1:15" ht="18.75" customHeight="1">
      <c r="E7" s="79" t="s">
        <v>12</v>
      </c>
      <c r="F7" s="80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63">
      <c r="A8" s="81">
        <f>F7</f>
        <v>0</v>
      </c>
      <c r="B8" s="82" t="s">
        <v>13</v>
      </c>
      <c r="F8" s="83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 ht="31.5">
      <c r="A11" s="84">
        <v>1524</v>
      </c>
      <c r="B11" s="82" t="s">
        <v>10</v>
      </c>
    </row>
    <row r="13" spans="1:15">
      <c r="A13" s="135" t="s">
        <v>231</v>
      </c>
    </row>
    <row r="14" spans="1:15">
      <c r="A14" s="135" t="s">
        <v>232</v>
      </c>
    </row>
    <row r="16" spans="1:15">
      <c r="B16" s="85"/>
    </row>
  </sheetData>
  <mergeCells count="3">
    <mergeCell ref="B2:G2"/>
    <mergeCell ref="F1:G1"/>
    <mergeCell ref="I3:O10"/>
  </mergeCells>
  <conditionalFormatting sqref="F3:G3 F4">
    <cfRule type="cellIs" dxfId="1453" priority="23" stopIfTrue="1" operator="equal">
      <formula>0</formula>
    </cfRule>
  </conditionalFormatting>
  <conditionalFormatting sqref="G6">
    <cfRule type="cellIs" dxfId="1452" priority="12" stopIfTrue="1" operator="equal">
      <formula>0</formula>
    </cfRule>
  </conditionalFormatting>
  <conditionalFormatting sqref="F6">
    <cfRule type="cellIs" dxfId="1451" priority="13" operator="notEqual">
      <formula>$E6:$E6*$D6:$D6</formula>
    </cfRule>
  </conditionalFormatting>
  <conditionalFormatting sqref="F1">
    <cfRule type="cellIs" dxfId="145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4"/>
  <sheetViews>
    <sheetView zoomScaleNormal="100" workbookViewId="0">
      <selection activeCell="G5" sqref="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22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>
        <v>1</v>
      </c>
      <c r="B5" s="134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0" t="s">
        <v>135</v>
      </c>
      <c r="C6" s="94" t="s">
        <v>82</v>
      </c>
      <c r="D6" s="40">
        <v>5</v>
      </c>
      <c r="E6" s="39"/>
      <c r="F6" s="23">
        <f>Tabela11011[[#This Row],[Ilość]]*Tabela11011[[#This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1325" priority="2" stopIfTrue="1" operator="equal">
      <formula>0</formula>
    </cfRule>
  </conditionalFormatting>
  <conditionalFormatting sqref="F6">
    <cfRule type="cellIs" dxfId="1324" priority="3" operator="notEqual">
      <formula>$E6:$E6*$D6:$D6</formula>
    </cfRule>
  </conditionalFormatting>
  <conditionalFormatting sqref="F1">
    <cfRule type="cellIs" dxfId="132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:O14"/>
  <sheetViews>
    <sheetView zoomScaleNormal="100" workbookViewId="0">
      <selection activeCell="B21" sqref="B21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117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222</v>
      </c>
      <c r="C6" s="93" t="s">
        <v>82</v>
      </c>
      <c r="D6" s="93">
        <v>5</v>
      </c>
      <c r="E6" s="39"/>
      <c r="F6" s="23">
        <f>Tabela110121517284351617071727699101[[#This Row],[Ilość]]*Tabela110121517284351617071727699101[[#This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82" priority="2" stopIfTrue="1" operator="equal">
      <formula>0</formula>
    </cfRule>
  </conditionalFormatting>
  <conditionalFormatting sqref="F6">
    <cfRule type="cellIs" dxfId="81" priority="3" operator="notEqual">
      <formula>$E6:$E6*$D6:$D6</formula>
    </cfRule>
  </conditionalFormatting>
  <conditionalFormatting sqref="F1">
    <cfRule type="cellIs" dxfId="80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:O14"/>
  <sheetViews>
    <sheetView zoomScaleNormal="100" workbookViewId="0">
      <selection activeCell="B27" sqref="B27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118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236</v>
      </c>
      <c r="C6" s="93" t="s">
        <v>82</v>
      </c>
      <c r="D6" s="93">
        <v>9</v>
      </c>
      <c r="E6" s="39"/>
      <c r="F6" s="23">
        <f>Tabela110121517284351617071727699102[[#This Row],[Ilość]]*Tabela110121517284351617071727699102[[#This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68" priority="2" stopIfTrue="1" operator="equal">
      <formula>0</formula>
    </cfRule>
  </conditionalFormatting>
  <conditionalFormatting sqref="F6">
    <cfRule type="cellIs" dxfId="67" priority="3" operator="notEqual">
      <formula>$E6:$E6*$D6:$D6</formula>
    </cfRule>
  </conditionalFormatting>
  <conditionalFormatting sqref="F1">
    <cfRule type="cellIs" dxfId="66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:O14"/>
  <sheetViews>
    <sheetView view="pageBreakPreview" zoomScale="60"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119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223</v>
      </c>
      <c r="C6" s="93" t="s">
        <v>82</v>
      </c>
      <c r="D6" s="93">
        <v>2</v>
      </c>
      <c r="E6" s="39"/>
      <c r="F6" s="23">
        <f>Tabela110121517284351617071727699103[[#This Row],[Ilość]]*Tabela110121517284351617071727699103[[#This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54" priority="2" stopIfTrue="1" operator="equal">
      <formula>0</formula>
    </cfRule>
  </conditionalFormatting>
  <conditionalFormatting sqref="F6">
    <cfRule type="cellIs" dxfId="53" priority="3" operator="notEqual">
      <formula>$E6:$E6*$D6:$D6</formula>
    </cfRule>
  </conditionalFormatting>
  <conditionalFormatting sqref="F1">
    <cfRule type="cellIs" dxfId="52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:O14"/>
  <sheetViews>
    <sheetView zoomScaleNormal="100" workbookViewId="0">
      <selection activeCell="F8" sqref="F8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120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51.75" thickTop="1">
      <c r="A6" s="54">
        <v>1</v>
      </c>
      <c r="B6" s="96" t="s">
        <v>224</v>
      </c>
      <c r="C6" s="93" t="s">
        <v>82</v>
      </c>
      <c r="D6" s="93">
        <v>1</v>
      </c>
      <c r="E6" s="39"/>
      <c r="F6" s="23">
        <f>Tabela110121517284351617071727699104[[#This Row],[Ilość]]*Tabela110121517284351617071727699104[[#This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40" priority="2" stopIfTrue="1" operator="equal">
      <formula>0</formula>
    </cfRule>
  </conditionalFormatting>
  <conditionalFormatting sqref="F6">
    <cfRule type="cellIs" dxfId="39" priority="3" operator="notEqual">
      <formula>$E6:$E6*$D6:$D6</formula>
    </cfRule>
  </conditionalFormatting>
  <conditionalFormatting sqref="F1">
    <cfRule type="cellIs" dxfId="38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11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121</v>
      </c>
      <c r="C2" s="142"/>
      <c r="D2" s="142"/>
      <c r="E2" s="142"/>
      <c r="F2" s="142"/>
      <c r="G2" s="142"/>
    </row>
    <row r="3" spans="1:15" ht="12.75" customHeight="1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225</v>
      </c>
      <c r="C6" s="93" t="s">
        <v>126</v>
      </c>
      <c r="D6" s="93">
        <v>2</v>
      </c>
      <c r="E6" s="39"/>
      <c r="F6" s="23">
        <f>Tabela11012151728435161707172769910417[[#This Row],[Ilość]]*Tabela11012151728435161707172769910417[[#This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26" priority="2" stopIfTrue="1" operator="equal">
      <formula>0</formula>
    </cfRule>
  </conditionalFormatting>
  <conditionalFormatting sqref="F6">
    <cfRule type="cellIs" dxfId="25" priority="3" operator="notEqual">
      <formula>$E6:$E6*$D6:$D6</formula>
    </cfRule>
  </conditionalFormatting>
  <conditionalFormatting sqref="F1">
    <cfRule type="cellIs" dxfId="24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:O18"/>
  <sheetViews>
    <sheetView zoomScaleNormal="100" workbookViewId="0">
      <selection activeCell="I4" sqref="I4:O8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11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122</v>
      </c>
      <c r="C2" s="142"/>
      <c r="D2" s="142"/>
      <c r="E2" s="142"/>
      <c r="F2" s="142"/>
      <c r="G2" s="142"/>
    </row>
    <row r="3" spans="1:15">
      <c r="D3" s="3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 t="s">
        <v>233</v>
      </c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77.25" thickTop="1">
      <c r="A6" s="54">
        <v>1</v>
      </c>
      <c r="B6" s="101" t="s">
        <v>226</v>
      </c>
      <c r="C6" s="93" t="s">
        <v>89</v>
      </c>
      <c r="D6" s="93">
        <v>5</v>
      </c>
      <c r="E6" s="39"/>
      <c r="F6" s="23">
        <f>Tabela11012151728435161707172769910417105[[#This Row],[Ilość]]*Tabela11012151728435161707172769910417105[[#This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  <row r="17" spans="2:2" ht="15.75">
      <c r="B17" s="136"/>
    </row>
    <row r="18" spans="2:2" ht="15.75">
      <c r="B18" s="136"/>
    </row>
  </sheetData>
  <mergeCells count="3">
    <mergeCell ref="F1:G1"/>
    <mergeCell ref="B2:G2"/>
    <mergeCell ref="I4:O8"/>
  </mergeCells>
  <conditionalFormatting sqref="F1 F3:G3 F4:F5">
    <cfRule type="cellIs" dxfId="12" priority="1" stopIfTrue="1" operator="equal">
      <formula>0</formula>
    </cfRule>
  </conditionalFormatting>
  <conditionalFormatting sqref="F6">
    <cfRule type="cellIs" dxfId="11" priority="2" operator="notEqual">
      <formula>$E6:$E6*$D6:$D6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4"/>
  <sheetViews>
    <sheetView zoomScaleNormal="100" workbookViewId="0">
      <selection activeCell="B19" sqref="B19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23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>
        <v>1</v>
      </c>
      <c r="B5" s="134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24" t="s">
        <v>136</v>
      </c>
      <c r="C6" s="94" t="s">
        <v>82</v>
      </c>
      <c r="D6" s="125">
        <v>3</v>
      </c>
      <c r="E6" s="39"/>
      <c r="F6" s="23">
        <f>Tabela11012[[#This Row],[Ilość]]*Tabela11012[[#This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1311" priority="2" stopIfTrue="1" operator="equal">
      <formula>0</formula>
    </cfRule>
  </conditionalFormatting>
  <conditionalFormatting sqref="F6">
    <cfRule type="cellIs" dxfId="1310" priority="3" operator="notEqual">
      <formula>$E6:$E6*$D6:$D6</formula>
    </cfRule>
  </conditionalFormatting>
  <conditionalFormatting sqref="F1">
    <cfRule type="cellIs" dxfId="130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4"/>
  <sheetViews>
    <sheetView zoomScaleNormal="100" workbookViewId="0">
      <selection activeCell="G5" sqref="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24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>
        <v>1</v>
      </c>
      <c r="B5" s="134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I5" s="141"/>
      <c r="J5" s="141"/>
      <c r="K5" s="141"/>
      <c r="L5" s="141"/>
      <c r="M5" s="141"/>
      <c r="N5" s="141"/>
      <c r="O5" s="141"/>
    </row>
    <row r="6" spans="1:15" ht="51.75" thickTop="1">
      <c r="A6" s="54">
        <v>1</v>
      </c>
      <c r="B6" s="126" t="s">
        <v>137</v>
      </c>
      <c r="C6" s="94" t="s">
        <v>89</v>
      </c>
      <c r="D6" s="40">
        <v>1</v>
      </c>
      <c r="E6" s="39"/>
      <c r="F6" s="23">
        <f>Tabela1101213[[#This Row],[Ilość]]*Tabela1101213[[#This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1297" priority="2" stopIfTrue="1" operator="equal">
      <formula>0</formula>
    </cfRule>
  </conditionalFormatting>
  <conditionalFormatting sqref="F6">
    <cfRule type="cellIs" dxfId="1296" priority="3" operator="notEqual">
      <formula>$E6:$E6*$D6:$D6</formula>
    </cfRule>
  </conditionalFormatting>
  <conditionalFormatting sqref="F1">
    <cfRule type="cellIs" dxfId="1295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4"/>
  <sheetViews>
    <sheetView zoomScaleNormal="100" workbookViewId="0">
      <selection activeCell="F20" sqref="F2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25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>
        <v>1</v>
      </c>
      <c r="B5" s="134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27" t="s">
        <v>138</v>
      </c>
      <c r="C6" s="94" t="s">
        <v>89</v>
      </c>
      <c r="D6" s="40">
        <v>1</v>
      </c>
      <c r="E6" s="39"/>
      <c r="F6" s="23">
        <f>Tabela1101214[[#This Row],[Ilość]]*Tabela1101214[[#This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1283" priority="2" stopIfTrue="1" operator="equal">
      <formula>0</formula>
    </cfRule>
  </conditionalFormatting>
  <conditionalFormatting sqref="F6">
    <cfRule type="cellIs" dxfId="1282" priority="3" operator="notEqual">
      <formula>$E6:$E6*$D6:$D6</formula>
    </cfRule>
  </conditionalFormatting>
  <conditionalFormatting sqref="F1">
    <cfRule type="cellIs" dxfId="1281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14"/>
  <sheetViews>
    <sheetView zoomScaleNormal="100" workbookViewId="0">
      <selection activeCell="G5" sqref="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4" t="s">
        <v>26</v>
      </c>
      <c r="C2" s="144"/>
      <c r="D2" s="144"/>
      <c r="E2" s="144"/>
      <c r="F2" s="144"/>
      <c r="G2" s="144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s="21" customFormat="1" ht="33" customHeight="1">
      <c r="A4" s="17" t="s">
        <v>3</v>
      </c>
      <c r="B4" s="18" t="s">
        <v>2</v>
      </c>
      <c r="C4" s="19" t="s">
        <v>1</v>
      </c>
      <c r="D4" s="19" t="s">
        <v>0</v>
      </c>
      <c r="E4" s="20" t="s">
        <v>8</v>
      </c>
      <c r="F4" s="17" t="s">
        <v>9</v>
      </c>
      <c r="G4" s="19" t="s">
        <v>11</v>
      </c>
      <c r="I4" s="141"/>
      <c r="J4" s="141"/>
      <c r="K4" s="141"/>
      <c r="L4" s="141"/>
      <c r="M4" s="141"/>
      <c r="N4" s="141"/>
      <c r="O4" s="141"/>
    </row>
    <row r="5" spans="1:15" s="5" customFormat="1" ht="21.75" customHeight="1" thickBot="1">
      <c r="A5" s="9">
        <v>1</v>
      </c>
      <c r="B5" s="134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89" t="s">
        <v>139</v>
      </c>
      <c r="C6" s="94" t="s">
        <v>90</v>
      </c>
      <c r="D6" s="40">
        <v>1</v>
      </c>
      <c r="E6" s="39"/>
      <c r="F6" s="23">
        <f>Tabela1101215[[#This Row],[Ilość]]*Tabela1101215[[#This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7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6">
      <c r="A8" s="8">
        <f>F7</f>
        <v>0</v>
      </c>
      <c r="B8" s="25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 ht="15">
      <c r="A11" s="15">
        <v>1524</v>
      </c>
      <c r="B11" s="14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1269" priority="2" stopIfTrue="1" operator="equal">
      <formula>0</formula>
    </cfRule>
  </conditionalFormatting>
  <conditionalFormatting sqref="F6">
    <cfRule type="cellIs" dxfId="1268" priority="3" operator="notEqual">
      <formula>$E6:$E6*$D6:$D6</formula>
    </cfRule>
  </conditionalFormatting>
  <conditionalFormatting sqref="F1">
    <cfRule type="cellIs" dxfId="1267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4"/>
  <sheetViews>
    <sheetView zoomScaleNormal="100" workbookViewId="0">
      <selection activeCell="G5" sqref="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27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>
        <v>1</v>
      </c>
      <c r="B5" s="134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I5" s="141"/>
      <c r="J5" s="141"/>
      <c r="K5" s="141"/>
      <c r="L5" s="141"/>
      <c r="M5" s="141"/>
      <c r="N5" s="141"/>
      <c r="O5" s="141"/>
    </row>
    <row r="6" spans="1:15" ht="51.75" thickTop="1">
      <c r="A6" s="54">
        <v>1</v>
      </c>
      <c r="B6" s="90" t="s">
        <v>140</v>
      </c>
      <c r="C6" s="94" t="s">
        <v>89</v>
      </c>
      <c r="D6" s="40">
        <v>2</v>
      </c>
      <c r="E6" s="39"/>
      <c r="F6" s="23">
        <f>Tabela110121516[[#This Row],[Ilość]]*Tabela110121516[[#This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1255" priority="2" stopIfTrue="1" operator="equal">
      <formula>0</formula>
    </cfRule>
  </conditionalFormatting>
  <conditionalFormatting sqref="F6">
    <cfRule type="cellIs" dxfId="1254" priority="3" operator="notEqual">
      <formula>$E6:$E6*$D6:$D6</formula>
    </cfRule>
  </conditionalFormatting>
  <conditionalFormatting sqref="F1">
    <cfRule type="cellIs" dxfId="125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4"/>
  <sheetViews>
    <sheetView zoomScaleNormal="100" workbookViewId="0">
      <selection activeCell="G5" sqref="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9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28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0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s="35" customFormat="1" ht="51.75" thickTop="1">
      <c r="A6" s="28">
        <v>1</v>
      </c>
      <c r="B6" s="89" t="s">
        <v>141</v>
      </c>
      <c r="C6" s="93" t="s">
        <v>89</v>
      </c>
      <c r="D6" s="40">
        <v>35</v>
      </c>
      <c r="E6" s="39"/>
      <c r="F6" s="23">
        <f>Tabela110121516107[[#This Row],[Ilość]]*Tabela110121516107[[#This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>
        <v>123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1241" priority="2" stopIfTrue="1" operator="equal">
      <formula>0</formula>
    </cfRule>
  </conditionalFormatting>
  <conditionalFormatting sqref="F6">
    <cfRule type="cellIs" dxfId="1240" priority="3" operator="notEqual">
      <formula>$E6:$E6*$D6:$D6</formula>
    </cfRule>
  </conditionalFormatting>
  <conditionalFormatting sqref="F1">
    <cfRule type="cellIs" dxfId="123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13"/>
  <sheetViews>
    <sheetView zoomScaleNormal="100" workbookViewId="0">
      <selection activeCell="G5" sqref="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29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0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64.5" thickTop="1">
      <c r="A6" s="54">
        <v>1</v>
      </c>
      <c r="B6" s="115" t="s">
        <v>142</v>
      </c>
      <c r="C6" s="128" t="s">
        <v>89</v>
      </c>
      <c r="D6" s="40">
        <v>25</v>
      </c>
      <c r="E6" s="39"/>
      <c r="F6" s="23">
        <f>Tabela11012151718[[#This Row],[Ilość]]*Tabela11012151718[[#This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A10" s="38">
        <v>1524</v>
      </c>
      <c r="B10" s="37" t="s">
        <v>10</v>
      </c>
      <c r="I10" s="141"/>
      <c r="J10" s="141"/>
      <c r="K10" s="141"/>
      <c r="L10" s="141"/>
      <c r="M10" s="141"/>
      <c r="N10" s="141"/>
      <c r="O10" s="141"/>
    </row>
    <row r="12" spans="1:15" ht="15.75">
      <c r="A12" s="135" t="s">
        <v>231</v>
      </c>
    </row>
    <row r="13" spans="1:15" ht="15.75">
      <c r="A13" s="135" t="s">
        <v>232</v>
      </c>
    </row>
  </sheetData>
  <mergeCells count="3">
    <mergeCell ref="F1:G1"/>
    <mergeCell ref="B2:G2"/>
    <mergeCell ref="I3:O10"/>
  </mergeCells>
  <conditionalFormatting sqref="F3:G3 F4">
    <cfRule type="cellIs" dxfId="1227" priority="2" stopIfTrue="1" operator="equal">
      <formula>0</formula>
    </cfRule>
  </conditionalFormatting>
  <conditionalFormatting sqref="F6">
    <cfRule type="cellIs" dxfId="1226" priority="3" operator="notEqual">
      <formula>$E6:$E6*$D6:$D6</formula>
    </cfRule>
  </conditionalFormatting>
  <conditionalFormatting sqref="F1">
    <cfRule type="cellIs" dxfId="1225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14"/>
  <sheetViews>
    <sheetView zoomScaleNormal="100" workbookViewId="0">
      <selection activeCell="E35" sqref="E3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30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0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26" t="s">
        <v>143</v>
      </c>
      <c r="C6" s="94" t="s">
        <v>82</v>
      </c>
      <c r="D6" s="40">
        <v>5</v>
      </c>
      <c r="E6" s="39"/>
      <c r="F6" s="23">
        <f>Tabela11012151719[[#This Row],[Ilość]]*Tabela11012151719[[#This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1213" priority="2" stopIfTrue="1" operator="equal">
      <formula>0</formula>
    </cfRule>
  </conditionalFormatting>
  <conditionalFormatting sqref="F6">
    <cfRule type="cellIs" dxfId="1212" priority="3" operator="notEqual">
      <formula>$E6:$E6*$D6:$D6</formula>
    </cfRule>
  </conditionalFormatting>
  <conditionalFormatting sqref="F1">
    <cfRule type="cellIs" dxfId="1211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14"/>
  <sheetViews>
    <sheetView zoomScaleNormal="100" workbookViewId="0">
      <selection activeCell="C9" sqref="C9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7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31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0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91" t="s">
        <v>144</v>
      </c>
      <c r="C6" s="93" t="s">
        <v>82</v>
      </c>
      <c r="D6" s="40">
        <v>2</v>
      </c>
      <c r="E6" s="39"/>
      <c r="F6" s="23">
        <f>Tabela1101215171920[[#This Row],[Ilość]]*Tabela1101215171920[[#This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1199" priority="2" stopIfTrue="1" operator="equal">
      <formula>0</formula>
    </cfRule>
  </conditionalFormatting>
  <conditionalFormatting sqref="F6">
    <cfRule type="cellIs" dxfId="1198" priority="3" operator="notEqual">
      <formula>$E6:$E6*$D6:$D6</formula>
    </cfRule>
  </conditionalFormatting>
  <conditionalFormatting sqref="F1">
    <cfRule type="cellIs" dxfId="1197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4"/>
  <sheetViews>
    <sheetView zoomScaleNormal="100" workbookViewId="0">
      <selection activeCell="B6" sqref="B6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81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15.75" customHeight="1" thickBot="1">
      <c r="A5" s="9">
        <v>1</v>
      </c>
      <c r="B5" s="134">
        <v>2</v>
      </c>
      <c r="C5" s="9">
        <v>3</v>
      </c>
      <c r="D5" s="134">
        <v>4</v>
      </c>
      <c r="E5" s="9">
        <v>5</v>
      </c>
      <c r="F5" s="134">
        <v>6</v>
      </c>
      <c r="G5" s="9">
        <v>7</v>
      </c>
      <c r="I5" s="141"/>
      <c r="J5" s="141"/>
      <c r="K5" s="141"/>
      <c r="L5" s="141"/>
      <c r="M5" s="141"/>
      <c r="N5" s="141"/>
      <c r="O5" s="141"/>
    </row>
    <row r="6" spans="1:15" s="35" customFormat="1" ht="51.75" thickTop="1">
      <c r="A6" s="55">
        <v>1</v>
      </c>
      <c r="B6" s="105" t="s">
        <v>93</v>
      </c>
      <c r="C6" s="56" t="s">
        <v>82</v>
      </c>
      <c r="D6" s="41">
        <v>2</v>
      </c>
      <c r="E6" s="22"/>
      <c r="F6" s="23">
        <f>Tabela14[[#This Row],[Ilość]]*Tabela14[[#This Row],[Cena jednostkowa brutto]]</f>
        <v>0</v>
      </c>
      <c r="G6" s="24"/>
      <c r="I6" s="141"/>
      <c r="J6" s="141"/>
      <c r="K6" s="141"/>
      <c r="L6" s="141"/>
      <c r="M6" s="141"/>
      <c r="N6" s="141"/>
      <c r="O6" s="141"/>
    </row>
    <row r="7" spans="1:15" ht="18.75" customHeight="1">
      <c r="A7" s="43"/>
      <c r="B7" s="58"/>
      <c r="C7" s="45"/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57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1438" priority="4" stopIfTrue="1" operator="equal">
      <formula>0</formula>
    </cfRule>
  </conditionalFormatting>
  <conditionalFormatting sqref="G6">
    <cfRule type="cellIs" dxfId="1437" priority="2" stopIfTrue="1" operator="equal">
      <formula>0</formula>
    </cfRule>
  </conditionalFormatting>
  <conditionalFormatting sqref="F6">
    <cfRule type="cellIs" dxfId="1436" priority="3" operator="notEqual">
      <formula>$E6:$E6*$D6:$D6</formula>
    </cfRule>
  </conditionalFormatting>
  <conditionalFormatting sqref="F1">
    <cfRule type="cellIs" dxfId="1435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14"/>
  <sheetViews>
    <sheetView zoomScaleNormal="100" workbookViewId="0">
      <selection activeCell="B24" sqref="B24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32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9" t="s">
        <v>6</v>
      </c>
      <c r="D5" s="16" t="s">
        <v>7</v>
      </c>
      <c r="E5" s="9" t="s">
        <v>228</v>
      </c>
      <c r="F5" s="16" t="s">
        <v>229</v>
      </c>
      <c r="G5" s="9" t="s">
        <v>230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90" t="s">
        <v>123</v>
      </c>
      <c r="C6" s="94" t="s">
        <v>89</v>
      </c>
      <c r="D6" s="40">
        <v>5</v>
      </c>
      <c r="E6" s="39"/>
      <c r="F6" s="23">
        <f>Tabela11012151721[[#This Row],[Ilość]]*Tabela11012151721[[#This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1185" priority="2" stopIfTrue="1" operator="equal">
      <formula>0</formula>
    </cfRule>
  </conditionalFormatting>
  <conditionalFormatting sqref="F6">
    <cfRule type="cellIs" dxfId="1184" priority="3" operator="notEqual">
      <formula>$E6:$E6*$D6:$D6</formula>
    </cfRule>
  </conditionalFormatting>
  <conditionalFormatting sqref="F1">
    <cfRule type="cellIs" dxfId="118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33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228</v>
      </c>
      <c r="F5" s="16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127" t="s">
        <v>145</v>
      </c>
      <c r="C6" s="94" t="s">
        <v>82</v>
      </c>
      <c r="D6" s="40">
        <v>2</v>
      </c>
      <c r="E6" s="39"/>
      <c r="F6" s="23">
        <f>Tabela11012151722[[#This Row],[Ilość]]*Tabela11012151722[[#This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1171" priority="2" stopIfTrue="1" operator="equal">
      <formula>0</formula>
    </cfRule>
  </conditionalFormatting>
  <conditionalFormatting sqref="F6">
    <cfRule type="cellIs" dxfId="1170" priority="3" operator="notEqual">
      <formula>$E6:$E6*$D6:$D6</formula>
    </cfRule>
  </conditionalFormatting>
  <conditionalFormatting sqref="F1">
    <cfRule type="cellIs" dxfId="116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7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34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228</v>
      </c>
      <c r="F5" s="16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114" t="s">
        <v>146</v>
      </c>
      <c r="C6" s="94" t="s">
        <v>82</v>
      </c>
      <c r="D6" s="40">
        <v>1</v>
      </c>
      <c r="E6" s="39"/>
      <c r="F6" s="23">
        <f>Tabela11012151723[[#This Row],[Ilość]]*Tabela11012151723[[#This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1157" priority="2" stopIfTrue="1" operator="equal">
      <formula>0</formula>
    </cfRule>
  </conditionalFormatting>
  <conditionalFormatting sqref="F6">
    <cfRule type="cellIs" dxfId="1156" priority="3" operator="notEqual">
      <formula>$E6:$E6*$D6:$D6</formula>
    </cfRule>
  </conditionalFormatting>
  <conditionalFormatting sqref="F1">
    <cfRule type="cellIs" dxfId="1155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7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35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228</v>
      </c>
      <c r="F5" s="16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114" t="s">
        <v>147</v>
      </c>
      <c r="C6" s="94" t="s">
        <v>82</v>
      </c>
      <c r="D6" s="40">
        <v>10</v>
      </c>
      <c r="E6" s="39"/>
      <c r="F6" s="23">
        <f>Tabela11012151724[[#This Row],[Ilość]]*Tabela11012151724[[#This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1143" priority="2" stopIfTrue="1" operator="equal">
      <formula>0</formula>
    </cfRule>
  </conditionalFormatting>
  <conditionalFormatting sqref="F6">
    <cfRule type="cellIs" dxfId="1142" priority="3" operator="notEqual">
      <formula>$E6:$E6*$D6:$D6</formula>
    </cfRule>
  </conditionalFormatting>
  <conditionalFormatting sqref="F1">
    <cfRule type="cellIs" dxfId="1141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7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36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228</v>
      </c>
      <c r="F5" s="16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s="35" customFormat="1" ht="51.75" thickTop="1">
      <c r="A6" s="28">
        <v>1</v>
      </c>
      <c r="B6" s="89" t="s">
        <v>148</v>
      </c>
      <c r="C6" s="93" t="s">
        <v>82</v>
      </c>
      <c r="D6" s="40">
        <v>2</v>
      </c>
      <c r="E6" s="39"/>
      <c r="F6" s="23">
        <f>Tabela11012151725[[#This Row],[Ilość]]*Tabela11012151725[[#This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1129" priority="2" stopIfTrue="1" operator="equal">
      <formula>0</formula>
    </cfRule>
  </conditionalFormatting>
  <conditionalFormatting sqref="F6">
    <cfRule type="cellIs" dxfId="1128" priority="3" operator="notEqual">
      <formula>$E6:$E6*$D6:$D6</formula>
    </cfRule>
  </conditionalFormatting>
  <conditionalFormatting sqref="F1">
    <cfRule type="cellIs" dxfId="1127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7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37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228</v>
      </c>
      <c r="F5" s="16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92" t="s">
        <v>149</v>
      </c>
      <c r="C6" s="93" t="s">
        <v>82</v>
      </c>
      <c r="D6" s="40">
        <v>3</v>
      </c>
      <c r="E6" s="39"/>
      <c r="F6" s="23">
        <f>Tabela11012151726[[#This Row],[Ilość]]*Tabela11012151726[[#This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1115" priority="2" stopIfTrue="1" operator="equal">
      <formula>0</formula>
    </cfRule>
  </conditionalFormatting>
  <conditionalFormatting sqref="F6">
    <cfRule type="cellIs" dxfId="1114" priority="3" operator="notEqual">
      <formula>$E6:$E6*$D6:$D6</formula>
    </cfRule>
  </conditionalFormatting>
  <conditionalFormatting sqref="F1">
    <cfRule type="cellIs" dxfId="111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7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38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228</v>
      </c>
      <c r="F5" s="16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89" t="s">
        <v>150</v>
      </c>
      <c r="C6" s="93" t="s">
        <v>80</v>
      </c>
      <c r="D6" s="40">
        <v>7.8</v>
      </c>
      <c r="E6" s="39"/>
      <c r="F6" s="23">
        <f>Tabela11012151727[[#This Row],[Ilość]]*Tabela11012151727[[#This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1101" priority="2" stopIfTrue="1" operator="equal">
      <formula>0</formula>
    </cfRule>
  </conditionalFormatting>
  <conditionalFormatting sqref="F6">
    <cfRule type="cellIs" dxfId="1100" priority="3" operator="notEqual">
      <formula>$E6:$E6*$D6:$D6</formula>
    </cfRule>
  </conditionalFormatting>
  <conditionalFormatting sqref="F1">
    <cfRule type="cellIs" dxfId="109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O14"/>
  <sheetViews>
    <sheetView zoomScaleNormal="100" workbookViewId="0">
      <selection activeCell="D8" sqref="D8:E8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39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228</v>
      </c>
      <c r="F5" s="16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151</v>
      </c>
      <c r="C6" s="93" t="s">
        <v>89</v>
      </c>
      <c r="D6" s="40">
        <v>5</v>
      </c>
      <c r="E6" s="39"/>
      <c r="F6" s="23">
        <f>Tabela11012151728[[#This Row],[Ilość]]*Tabela11012151728[[#This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1087" priority="2" stopIfTrue="1" operator="equal">
      <formula>0</formula>
    </cfRule>
  </conditionalFormatting>
  <conditionalFormatting sqref="F6">
    <cfRule type="cellIs" dxfId="1086" priority="3" operator="notEqual">
      <formula>$E6:$E6*$D6:$D6</formula>
    </cfRule>
  </conditionalFormatting>
  <conditionalFormatting sqref="F1">
    <cfRule type="cellIs" dxfId="1085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40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228</v>
      </c>
      <c r="F5" s="16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51.75" thickTop="1">
      <c r="A6" s="54">
        <v>1</v>
      </c>
      <c r="B6" s="96" t="s">
        <v>152</v>
      </c>
      <c r="C6" s="93" t="s">
        <v>89</v>
      </c>
      <c r="D6" s="40">
        <v>1</v>
      </c>
      <c r="E6" s="39"/>
      <c r="F6" s="23">
        <f>Tabela1101215172829[[#This Row],[Ilość]]*Tabela1101215172829[[#This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1073" priority="2" stopIfTrue="1" operator="equal">
      <formula>0</formula>
    </cfRule>
  </conditionalFormatting>
  <conditionalFormatting sqref="F6">
    <cfRule type="cellIs" dxfId="1072" priority="3" operator="notEqual">
      <formula>$E6:$E6*$D6:$D6</formula>
    </cfRule>
  </conditionalFormatting>
  <conditionalFormatting sqref="F1">
    <cfRule type="cellIs" dxfId="1071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41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228</v>
      </c>
      <c r="F5" s="16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153</v>
      </c>
      <c r="C6" s="93" t="s">
        <v>89</v>
      </c>
      <c r="D6" s="40">
        <v>5</v>
      </c>
      <c r="E6" s="39"/>
      <c r="F6" s="23">
        <f>Tabela1101215172830[[#This Row],[Ilość]]*Tabela1101215172830[[#This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1059" priority="2" stopIfTrue="1" operator="equal">
      <formula>0</formula>
    </cfRule>
  </conditionalFormatting>
  <conditionalFormatting sqref="F6">
    <cfRule type="cellIs" dxfId="1058" priority="3" operator="notEqual">
      <formula>$E6:$E6*$D6:$D6</formula>
    </cfRule>
  </conditionalFormatting>
  <conditionalFormatting sqref="F1">
    <cfRule type="cellIs" dxfId="1057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4"/>
  <sheetViews>
    <sheetView zoomScaleNormal="100" workbookViewId="0">
      <selection activeCell="B25" sqref="B2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15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>
        <v>1</v>
      </c>
      <c r="B5" s="134">
        <v>2</v>
      </c>
      <c r="C5" s="9">
        <v>3</v>
      </c>
      <c r="D5" s="134">
        <v>4</v>
      </c>
      <c r="E5" s="9">
        <v>5</v>
      </c>
      <c r="F5" s="134">
        <v>6</v>
      </c>
      <c r="G5" s="9">
        <v>7</v>
      </c>
      <c r="I5" s="141"/>
      <c r="J5" s="141"/>
      <c r="K5" s="141"/>
      <c r="L5" s="141"/>
      <c r="M5" s="141"/>
      <c r="N5" s="141"/>
      <c r="O5" s="141"/>
    </row>
    <row r="6" spans="1:15" ht="39" thickTop="1">
      <c r="A6" s="122">
        <v>1</v>
      </c>
      <c r="B6" s="137" t="s">
        <v>234</v>
      </c>
      <c r="C6" s="138" t="s">
        <v>82</v>
      </c>
      <c r="D6" s="138">
        <v>1</v>
      </c>
      <c r="E6" s="22"/>
      <c r="F6" s="23">
        <f>Tabela15[[#This Row],[Ilość]]*Tabela15[[#This Row],[Cena jednostkowa brutto]]</f>
        <v>0</v>
      </c>
      <c r="G6" s="24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 G6">
    <cfRule type="cellIs" dxfId="1423" priority="2" stopIfTrue="1" operator="equal">
      <formula>0</formula>
    </cfRule>
  </conditionalFormatting>
  <conditionalFormatting sqref="F6">
    <cfRule type="cellIs" dxfId="1422" priority="3" operator="notEqual">
      <formula>$E6:$E6*$D6:$D6</formula>
    </cfRule>
  </conditionalFormatting>
  <conditionalFormatting sqref="F1">
    <cfRule type="cellIs" dxfId="1421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42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228</v>
      </c>
      <c r="F5" s="16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20" t="s">
        <v>154</v>
      </c>
      <c r="C6" s="93" t="s">
        <v>84</v>
      </c>
      <c r="D6" s="40">
        <v>1</v>
      </c>
      <c r="E6" s="39"/>
      <c r="F6" s="23">
        <f>Tabela1101215172831[[#This Row],[Ilość]]*Tabela1101215172831[[#This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1045" priority="2" stopIfTrue="1" operator="equal">
      <formula>0</formula>
    </cfRule>
  </conditionalFormatting>
  <conditionalFormatting sqref="F6">
    <cfRule type="cellIs" dxfId="1044" priority="3" operator="notEqual">
      <formula>$E6:$E6*$D6:$D6</formula>
    </cfRule>
  </conditionalFormatting>
  <conditionalFormatting sqref="F1">
    <cfRule type="cellIs" dxfId="104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O14"/>
  <sheetViews>
    <sheetView zoomScaleNormal="100" workbookViewId="0">
      <selection activeCell="B20" sqref="B2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43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228</v>
      </c>
      <c r="F5" s="16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30" t="s">
        <v>155</v>
      </c>
      <c r="C6" s="60" t="s">
        <v>83</v>
      </c>
      <c r="D6" s="40">
        <v>5</v>
      </c>
      <c r="E6" s="39"/>
      <c r="F6" s="23">
        <f>Tabela1101215172832[[#This Row],[Ilość]]*Tabela1101215172832[[#This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1031" priority="2" stopIfTrue="1" operator="equal">
      <formula>0</formula>
    </cfRule>
  </conditionalFormatting>
  <conditionalFormatting sqref="F6">
    <cfRule type="cellIs" dxfId="1030" priority="3" operator="notEqual">
      <formula>$E6:$E6*$D6:$D6</formula>
    </cfRule>
  </conditionalFormatting>
  <conditionalFormatting sqref="F1">
    <cfRule type="cellIs" dxfId="102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44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228</v>
      </c>
      <c r="F5" s="16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29" t="s">
        <v>156</v>
      </c>
      <c r="C6" s="94" t="s">
        <v>83</v>
      </c>
      <c r="D6" s="40">
        <v>3</v>
      </c>
      <c r="E6" s="39"/>
      <c r="F6" s="23">
        <f>Tabela1101215172833[[#This Row],[Ilość]]*Tabela1101215172833[[#This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1017" priority="2" stopIfTrue="1" operator="equal">
      <formula>0</formula>
    </cfRule>
  </conditionalFormatting>
  <conditionalFormatting sqref="F6">
    <cfRule type="cellIs" dxfId="1016" priority="3" operator="notEqual">
      <formula>$E6:$E6*$D6:$D6</formula>
    </cfRule>
  </conditionalFormatting>
  <conditionalFormatting sqref="F1">
    <cfRule type="cellIs" dxfId="1015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45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228</v>
      </c>
      <c r="F5" s="16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29" t="s">
        <v>157</v>
      </c>
      <c r="C6" s="94" t="s">
        <v>89</v>
      </c>
      <c r="D6" s="40">
        <v>1</v>
      </c>
      <c r="E6" s="39"/>
      <c r="F6" s="23">
        <f>Tabela1101215172835[[#This Row],[Ilość]]*Tabela1101215172835[[#This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1003" priority="2" stopIfTrue="1" operator="equal">
      <formula>0</formula>
    </cfRule>
  </conditionalFormatting>
  <conditionalFormatting sqref="F6">
    <cfRule type="cellIs" dxfId="1002" priority="3" operator="notEqual">
      <formula>$E6:$E6*$D6:$D6</formula>
    </cfRule>
  </conditionalFormatting>
  <conditionalFormatting sqref="F1">
    <cfRule type="cellIs" dxfId="1001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46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228</v>
      </c>
      <c r="F5" s="16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29" t="s">
        <v>158</v>
      </c>
      <c r="C6" s="94" t="s">
        <v>90</v>
      </c>
      <c r="D6" s="40">
        <v>1</v>
      </c>
      <c r="E6" s="39"/>
      <c r="F6" s="23">
        <f>Tabela1101215172836[[#This Row],[Ilość]]*Tabela1101215172836[[#This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989" priority="2" stopIfTrue="1" operator="equal">
      <formula>0</formula>
    </cfRule>
  </conditionalFormatting>
  <conditionalFormatting sqref="F6">
    <cfRule type="cellIs" dxfId="988" priority="3" operator="notEqual">
      <formula>$E6:$E6*$D6:$D6</formula>
    </cfRule>
  </conditionalFormatting>
  <conditionalFormatting sqref="F1">
    <cfRule type="cellIs" dxfId="987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47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228</v>
      </c>
      <c r="F5" s="16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29" t="s">
        <v>159</v>
      </c>
      <c r="C6" s="94" t="s">
        <v>89</v>
      </c>
      <c r="D6" s="40">
        <v>3</v>
      </c>
      <c r="E6" s="39"/>
      <c r="F6" s="23">
        <f>Tabela1101215172837[[#This Row],[Ilość]]*Tabela1101215172837[[#This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975" priority="2" stopIfTrue="1" operator="equal">
      <formula>0</formula>
    </cfRule>
  </conditionalFormatting>
  <conditionalFormatting sqref="F6">
    <cfRule type="cellIs" dxfId="974" priority="3" operator="notEqual">
      <formula>$E6:$E6*$D6:$D6</formula>
    </cfRule>
  </conditionalFormatting>
  <conditionalFormatting sqref="F1">
    <cfRule type="cellIs" dxfId="97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O14"/>
  <sheetViews>
    <sheetView zoomScaleNormal="100" workbookViewId="0">
      <selection activeCell="E33" sqref="E33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48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228</v>
      </c>
      <c r="F5" s="16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29" t="s">
        <v>160</v>
      </c>
      <c r="C6" s="94" t="s">
        <v>82</v>
      </c>
      <c r="D6" s="40">
        <v>2</v>
      </c>
      <c r="E6" s="39"/>
      <c r="F6" s="23">
        <f>Tabela1101215172838[[#This Row],[Ilość]]*Tabela1101215172838[[#This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961" priority="2" stopIfTrue="1" operator="equal">
      <formula>0</formula>
    </cfRule>
  </conditionalFormatting>
  <conditionalFormatting sqref="F6">
    <cfRule type="cellIs" dxfId="960" priority="3" operator="notEqual">
      <formula>$E6:$E6*$D6:$D6</formula>
    </cfRule>
  </conditionalFormatting>
  <conditionalFormatting sqref="F1">
    <cfRule type="cellIs" dxfId="95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O14"/>
  <sheetViews>
    <sheetView zoomScaleNormal="100" workbookViewId="0">
      <selection activeCell="C20" sqref="C2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49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228</v>
      </c>
      <c r="F5" s="16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s="35" customFormat="1" ht="74.25" customHeight="1" thickTop="1">
      <c r="A6" s="28">
        <v>1</v>
      </c>
      <c r="B6" s="101" t="s">
        <v>235</v>
      </c>
      <c r="C6" s="94" t="s">
        <v>82</v>
      </c>
      <c r="D6" s="40">
        <v>2</v>
      </c>
      <c r="E6" s="39"/>
      <c r="F6" s="23">
        <f>Tabela1101215172839[[#This Row],[Ilość]]*Tabela1101215172839[[#This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947" priority="2" stopIfTrue="1" operator="equal">
      <formula>0</formula>
    </cfRule>
  </conditionalFormatting>
  <conditionalFormatting sqref="F6">
    <cfRule type="cellIs" dxfId="946" priority="3" operator="notEqual">
      <formula>$E6:$E6*$D6:$D6</formula>
    </cfRule>
  </conditionalFormatting>
  <conditionalFormatting sqref="F1">
    <cfRule type="cellIs" dxfId="945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50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228</v>
      </c>
      <c r="F5" s="16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89" t="s">
        <v>161</v>
      </c>
      <c r="C6" s="93" t="s">
        <v>82</v>
      </c>
      <c r="D6" s="40">
        <v>1</v>
      </c>
      <c r="E6" s="39"/>
      <c r="F6" s="23">
        <f>Tabela1101215172840[[#This Row],[Ilość]]*Tabela1101215172840[[#This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933" priority="2" stopIfTrue="1" operator="equal">
      <formula>0</formula>
    </cfRule>
  </conditionalFormatting>
  <conditionalFormatting sqref="F6">
    <cfRule type="cellIs" dxfId="932" priority="3" operator="notEqual">
      <formula>$E6:$E6*$D6:$D6</formula>
    </cfRule>
  </conditionalFormatting>
  <conditionalFormatting sqref="F1">
    <cfRule type="cellIs" dxfId="931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6.710937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51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228</v>
      </c>
      <c r="F5" s="16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117" t="s">
        <v>162</v>
      </c>
      <c r="C6" s="94" t="s">
        <v>84</v>
      </c>
      <c r="D6" s="40">
        <v>20</v>
      </c>
      <c r="E6" s="39"/>
      <c r="F6" s="23">
        <f>Tabela1101215172841[[#This Row],[Ilość]]*Tabela1101215172841[[#This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919" priority="2" stopIfTrue="1" operator="equal">
      <formula>0</formula>
    </cfRule>
  </conditionalFormatting>
  <conditionalFormatting sqref="F6">
    <cfRule type="cellIs" dxfId="918" priority="3" operator="notEqual">
      <formula>$E6:$E6*$D6:$D6</formula>
    </cfRule>
  </conditionalFormatting>
  <conditionalFormatting sqref="F1">
    <cfRule type="cellIs" dxfId="917" priority="1" stopIfTrue="1" operator="equal">
      <formula>0</formula>
    </cfRule>
  </conditionalFormatting>
  <pageMargins left="0.7" right="0.7" top="0.75" bottom="0.75" header="0.3" footer="0.3"/>
  <pageSetup paperSize="9" scale="6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4"/>
  <sheetViews>
    <sheetView zoomScaleNormal="100" workbookViewId="0">
      <selection activeCell="D8" sqref="D8"/>
    </sheetView>
  </sheetViews>
  <sheetFormatPr defaultRowHeight="12.75"/>
  <cols>
    <col min="1" max="1" width="9.5703125" style="2" customWidth="1"/>
    <col min="2" max="2" width="69.42578125" style="4" customWidth="1"/>
    <col min="3" max="3" width="7.28515625" style="3" customWidth="1"/>
    <col min="4" max="4" width="9.140625" style="6"/>
    <col min="5" max="5" width="20.5703125" style="87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16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>
        <v>1</v>
      </c>
      <c r="B5" s="134">
        <v>2</v>
      </c>
      <c r="C5" s="9">
        <v>3</v>
      </c>
      <c r="D5" s="134">
        <v>4</v>
      </c>
      <c r="E5" s="9">
        <v>5</v>
      </c>
      <c r="F5" s="134">
        <v>6</v>
      </c>
      <c r="G5" s="9">
        <v>7</v>
      </c>
      <c r="I5" s="141"/>
      <c r="J5" s="141"/>
      <c r="K5" s="141"/>
      <c r="L5" s="141"/>
      <c r="M5" s="141"/>
      <c r="N5" s="141"/>
      <c r="O5" s="141"/>
    </row>
    <row r="6" spans="1:15" ht="39" thickTop="1">
      <c r="A6" s="42">
        <v>1</v>
      </c>
      <c r="B6" s="89" t="s">
        <v>129</v>
      </c>
      <c r="C6" s="41" t="s">
        <v>82</v>
      </c>
      <c r="D6" s="41">
        <v>1</v>
      </c>
      <c r="E6" s="22"/>
      <c r="F6" s="23">
        <f>Tabela16[[#This Row],[Ilość]]*Tabela16[[#This Row],[Cena jednostkowa brutto]]</f>
        <v>0</v>
      </c>
      <c r="G6" s="24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D8" s="3"/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 G6">
    <cfRule type="cellIs" dxfId="1409" priority="2" stopIfTrue="1" operator="equal">
      <formula>0</formula>
    </cfRule>
  </conditionalFormatting>
  <conditionalFormatting sqref="F6">
    <cfRule type="cellIs" dxfId="1408" priority="3" operator="notEqual">
      <formula>$E6:$E6*$D6:$D6</formula>
    </cfRule>
  </conditionalFormatting>
  <conditionalFormatting sqref="F1">
    <cfRule type="cellIs" dxfId="1407" priority="1" stopIfTrue="1" operator="equal">
      <formula>0</formula>
    </cfRule>
  </conditionalFormatting>
  <pageMargins left="0.7" right="0.7" top="0.75" bottom="0.75" header="0.3" footer="0.3"/>
  <pageSetup paperSize="9" scale="60" orientation="landscape" r:id="rId1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111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52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228</v>
      </c>
      <c r="F5" s="16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s="35" customFormat="1" ht="51.75" thickTop="1">
      <c r="A6" s="28">
        <v>1</v>
      </c>
      <c r="B6" s="89" t="s">
        <v>163</v>
      </c>
      <c r="C6" s="98" t="s">
        <v>82</v>
      </c>
      <c r="D6" s="40">
        <v>3</v>
      </c>
      <c r="E6" s="39"/>
      <c r="F6" s="23">
        <f>Tabela1101215172842[[#This Row],[Ilość]]*Tabela1101215172842[[#This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905" priority="2" stopIfTrue="1" operator="equal">
      <formula>0</formula>
    </cfRule>
  </conditionalFormatting>
  <conditionalFormatting sqref="F6">
    <cfRule type="cellIs" dxfId="904" priority="3" operator="notEqual">
      <formula>$E6:$E6*$D6:$D6</formula>
    </cfRule>
  </conditionalFormatting>
  <conditionalFormatting sqref="F1">
    <cfRule type="cellIs" dxfId="90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53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228</v>
      </c>
      <c r="F5" s="16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51.75" thickTop="1">
      <c r="A6" s="54">
        <v>1</v>
      </c>
      <c r="B6" s="131" t="s">
        <v>164</v>
      </c>
      <c r="C6" s="98" t="s">
        <v>82</v>
      </c>
      <c r="D6" s="40">
        <v>48</v>
      </c>
      <c r="E6" s="39"/>
      <c r="F6" s="23">
        <f>Tabela1101215172843[[#This Row],[Ilość]]*Tabela1101215172843[[#This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891" priority="2" stopIfTrue="1" operator="equal">
      <formula>0</formula>
    </cfRule>
  </conditionalFormatting>
  <conditionalFormatting sqref="F6">
    <cfRule type="cellIs" dxfId="890" priority="3" operator="notEqual">
      <formula>$E6:$E6*$D6:$D6</formula>
    </cfRule>
  </conditionalFormatting>
  <conditionalFormatting sqref="F1">
    <cfRule type="cellIs" dxfId="88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112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54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9" t="s">
        <v>7</v>
      </c>
      <c r="E5" s="16" t="s">
        <v>228</v>
      </c>
      <c r="F5" s="10" t="s">
        <v>229</v>
      </c>
      <c r="G5" s="9" t="s">
        <v>230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106" t="s">
        <v>165</v>
      </c>
      <c r="C6" s="98" t="s">
        <v>89</v>
      </c>
      <c r="D6" s="40">
        <v>2</v>
      </c>
      <c r="E6" s="39"/>
      <c r="F6" s="23">
        <f>Tabela110121517284344[[#This Row],[Ilość]]*Tabela110121517284344[[#This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877" priority="2" stopIfTrue="1" operator="equal">
      <formula>0</formula>
    </cfRule>
  </conditionalFormatting>
  <conditionalFormatting sqref="F6">
    <cfRule type="cellIs" dxfId="876" priority="3" operator="notEqual">
      <formula>$E6:$E6*$D6:$D6</formula>
    </cfRule>
  </conditionalFormatting>
  <conditionalFormatting sqref="F1">
    <cfRule type="cellIs" dxfId="875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55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228</v>
      </c>
      <c r="F5" s="16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116" t="s">
        <v>166</v>
      </c>
      <c r="C6" s="98" t="s">
        <v>82</v>
      </c>
      <c r="D6" s="40">
        <v>6</v>
      </c>
      <c r="E6" s="39"/>
      <c r="F6" s="23">
        <f>Tabela110121517284345[[#This Row],[Ilość]]*Tabela110121517284345[[#This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863" priority="2" stopIfTrue="1" operator="equal">
      <formula>0</formula>
    </cfRule>
  </conditionalFormatting>
  <conditionalFormatting sqref="F6">
    <cfRule type="cellIs" dxfId="862" priority="3" operator="notEqual">
      <formula>$E6:$E6*$D6:$D6</formula>
    </cfRule>
  </conditionalFormatting>
  <conditionalFormatting sqref="F1">
    <cfRule type="cellIs" dxfId="861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/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228</v>
      </c>
      <c r="F5" s="16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167</v>
      </c>
      <c r="C6" s="98" t="s">
        <v>82</v>
      </c>
      <c r="D6" s="40">
        <v>2</v>
      </c>
      <c r="E6" s="39">
        <v>600</v>
      </c>
      <c r="F6" s="23">
        <f>Tabela110121517284346[[#This Row],[Ilość]]*Tabela110121517284346[[#This Row],[Cena jednostkowa brutto]]</f>
        <v>1200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1200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1200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849" priority="2" stopIfTrue="1" operator="equal">
      <formula>0</formula>
    </cfRule>
  </conditionalFormatting>
  <conditionalFormatting sqref="F6">
    <cfRule type="cellIs" dxfId="848" priority="3" operator="notEqual">
      <formula>$E6:$E6*$D6:$D6</formula>
    </cfRule>
  </conditionalFormatting>
  <conditionalFormatting sqref="F1">
    <cfRule type="cellIs" dxfId="847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56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228</v>
      </c>
      <c r="F5" s="16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7" t="s">
        <v>168</v>
      </c>
      <c r="C6" s="98" t="s">
        <v>82</v>
      </c>
      <c r="D6" s="40">
        <v>4</v>
      </c>
      <c r="E6" s="39"/>
      <c r="F6" s="23">
        <f>Tabela110121517284347[[#This Row],[Ilość]]*Tabela110121517284347[[#This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835" priority="2" stopIfTrue="1" operator="equal">
      <formula>0</formula>
    </cfRule>
  </conditionalFormatting>
  <conditionalFormatting sqref="F6">
    <cfRule type="cellIs" dxfId="834" priority="3" operator="notEqual">
      <formula>$E6:$E6*$D6:$D6</formula>
    </cfRule>
  </conditionalFormatting>
  <conditionalFormatting sqref="F1">
    <cfRule type="cellIs" dxfId="83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57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228</v>
      </c>
      <c r="F5" s="16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7" t="s">
        <v>169</v>
      </c>
      <c r="C6" s="98" t="s">
        <v>82</v>
      </c>
      <c r="D6" s="40">
        <v>11</v>
      </c>
      <c r="E6" s="39"/>
      <c r="F6" s="23">
        <f>Tabela110121517284348[[#This Row],[Ilość]]*Tabela110121517284348[[#This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821" priority="2" stopIfTrue="1" operator="equal">
      <formula>0</formula>
    </cfRule>
  </conditionalFormatting>
  <conditionalFormatting sqref="F6">
    <cfRule type="cellIs" dxfId="820" priority="3" operator="notEqual">
      <formula>$E6:$E6*$D6:$D6</formula>
    </cfRule>
  </conditionalFormatting>
  <conditionalFormatting sqref="F1">
    <cfRule type="cellIs" dxfId="81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O14"/>
  <sheetViews>
    <sheetView tabSelected="1" zoomScaleNormal="100" workbookViewId="0">
      <selection activeCell="C29" sqref="C29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58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228</v>
      </c>
      <c r="F5" s="16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71.25" customHeight="1" thickTop="1">
      <c r="A6" s="54">
        <v>1</v>
      </c>
      <c r="B6" s="131" t="s">
        <v>237</v>
      </c>
      <c r="C6" s="98" t="s">
        <v>82</v>
      </c>
      <c r="D6" s="40">
        <v>4</v>
      </c>
      <c r="E6" s="39"/>
      <c r="F6" s="23">
        <f>Tabela110121517284349[[#This Row],[Ilość]]*Tabela110121517284349[[#This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807" priority="2" stopIfTrue="1" operator="equal">
      <formula>0</formula>
    </cfRule>
  </conditionalFormatting>
  <conditionalFormatting sqref="F6">
    <cfRule type="cellIs" dxfId="806" priority="3" operator="notEqual">
      <formula>$E6:$E6*$D6:$D6</formula>
    </cfRule>
  </conditionalFormatting>
  <conditionalFormatting sqref="F1">
    <cfRule type="cellIs" dxfId="805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O14"/>
  <sheetViews>
    <sheetView view="pageBreakPreview" zoomScale="60"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59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9" t="s">
        <v>228</v>
      </c>
      <c r="G5" s="16" t="s">
        <v>229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7" t="s">
        <v>170</v>
      </c>
      <c r="C6" s="98" t="s">
        <v>82</v>
      </c>
      <c r="D6" s="40">
        <v>10</v>
      </c>
      <c r="E6" s="39"/>
      <c r="F6" s="23">
        <f>Tabela110121517284350[[#This Row],[Ilość]]*Tabela110121517284350[[#This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793" priority="2" stopIfTrue="1" operator="equal">
      <formula>0</formula>
    </cfRule>
  </conditionalFormatting>
  <conditionalFormatting sqref="F6">
    <cfRule type="cellIs" dxfId="792" priority="3" operator="notEqual">
      <formula>$E6:$E6*$D6:$D6</formula>
    </cfRule>
  </conditionalFormatting>
  <conditionalFormatting sqref="F1">
    <cfRule type="cellIs" dxfId="791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60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228</v>
      </c>
      <c r="F5" s="16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7" t="s">
        <v>171</v>
      </c>
      <c r="C6" s="98" t="s">
        <v>82</v>
      </c>
      <c r="D6" s="40">
        <v>2</v>
      </c>
      <c r="E6" s="39"/>
      <c r="F6" s="23">
        <f>Tabela110121517284351[[#This Row],[Ilość]]*Tabela110121517284351[[#This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779" priority="2" stopIfTrue="1" operator="equal">
      <formula>0</formula>
    </cfRule>
  </conditionalFormatting>
  <conditionalFormatting sqref="F6">
    <cfRule type="cellIs" dxfId="778" priority="3" operator="notEqual">
      <formula>$E6:$E6*$D6:$D6</formula>
    </cfRule>
  </conditionalFormatting>
  <conditionalFormatting sqref="F1">
    <cfRule type="cellIs" dxfId="777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4"/>
  <sheetViews>
    <sheetView zoomScaleNormal="100" workbookViewId="0">
      <selection activeCell="A5" sqref="A5: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17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>
        <v>1</v>
      </c>
      <c r="B5" s="134">
        <v>2</v>
      </c>
      <c r="C5" s="9">
        <v>3</v>
      </c>
      <c r="D5" s="134">
        <v>4</v>
      </c>
      <c r="E5" s="9">
        <v>5</v>
      </c>
      <c r="F5" s="134">
        <v>6</v>
      </c>
      <c r="G5" s="9">
        <v>7</v>
      </c>
      <c r="I5" s="141"/>
      <c r="J5" s="141"/>
      <c r="K5" s="141"/>
      <c r="L5" s="141"/>
      <c r="M5" s="141"/>
      <c r="N5" s="141"/>
      <c r="O5" s="141"/>
    </row>
    <row r="6" spans="1:15" ht="39" thickTop="1">
      <c r="A6" s="122">
        <v>1</v>
      </c>
      <c r="B6" s="90" t="s">
        <v>130</v>
      </c>
      <c r="C6" s="60" t="s">
        <v>82</v>
      </c>
      <c r="D6" s="40">
        <v>2</v>
      </c>
      <c r="E6" s="22"/>
      <c r="F6" s="23">
        <f>Tabela17[[#This Row],[Ilość]]*Tabela17[[#This Row],[Cena jednostkowa brutto]]</f>
        <v>0</v>
      </c>
      <c r="G6" s="24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 G6">
    <cfRule type="cellIs" dxfId="1395" priority="2" stopIfTrue="1" operator="equal">
      <formula>0</formula>
    </cfRule>
  </conditionalFormatting>
  <conditionalFormatting sqref="F6">
    <cfRule type="cellIs" dxfId="1394" priority="3" operator="notEqual">
      <formula>$E6:$E6*$D6:$D6</formula>
    </cfRule>
  </conditionalFormatting>
  <conditionalFormatting sqref="F1">
    <cfRule type="cellIs" dxfId="139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O13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112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173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228</v>
      </c>
      <c r="F5" s="16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101" t="s">
        <v>172</v>
      </c>
      <c r="C6" s="98" t="s">
        <v>82</v>
      </c>
      <c r="D6" s="40">
        <v>2</v>
      </c>
      <c r="E6" s="39"/>
      <c r="F6" s="23">
        <f>Tabela11012151728435152[[#This Row],[Ilość]]*Tabela11012151728435152[[#This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A10" s="38">
        <v>1524</v>
      </c>
      <c r="B10" s="37" t="s">
        <v>10</v>
      </c>
      <c r="I10" s="141"/>
      <c r="J10" s="141"/>
      <c r="K10" s="141"/>
      <c r="L10" s="141"/>
      <c r="M10" s="141"/>
      <c r="N10" s="141"/>
      <c r="O10" s="141"/>
    </row>
    <row r="12" spans="1:15" ht="15.75">
      <c r="A12" s="135" t="s">
        <v>231</v>
      </c>
    </row>
    <row r="13" spans="1:15" ht="15.75">
      <c r="A13" s="135" t="s">
        <v>232</v>
      </c>
    </row>
  </sheetData>
  <mergeCells count="3">
    <mergeCell ref="F1:G1"/>
    <mergeCell ref="B2:G2"/>
    <mergeCell ref="I3:O10"/>
  </mergeCells>
  <conditionalFormatting sqref="F3:G3 F4">
    <cfRule type="cellIs" dxfId="765" priority="2" stopIfTrue="1" operator="equal">
      <formula>0</formula>
    </cfRule>
  </conditionalFormatting>
  <conditionalFormatting sqref="F6">
    <cfRule type="cellIs" dxfId="764" priority="3" operator="notEqual">
      <formula>$E6:$E6*$D6:$D6</formula>
    </cfRule>
  </conditionalFormatting>
  <conditionalFormatting sqref="F1">
    <cfRule type="cellIs" dxfId="76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O14"/>
  <sheetViews>
    <sheetView view="pageBreakPreview" zoomScale="60" zoomScaleNormal="100" workbookViewId="0">
      <selection activeCell="B16" sqref="B16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61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228</v>
      </c>
      <c r="F5" s="16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01" t="s">
        <v>174</v>
      </c>
      <c r="C6" s="98" t="s">
        <v>82</v>
      </c>
      <c r="D6" s="40">
        <v>5</v>
      </c>
      <c r="E6" s="39"/>
      <c r="F6" s="23">
        <f>Tabela11012151728435153[[#This Row],[Ilość]]*Tabela11012151728435153[[#This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1 F3:G3 F4">
    <cfRule type="cellIs" dxfId="751" priority="1" stopIfTrue="1" operator="equal">
      <formula>0</formula>
    </cfRule>
  </conditionalFormatting>
  <conditionalFormatting sqref="F6">
    <cfRule type="cellIs" dxfId="750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62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228</v>
      </c>
      <c r="F5" s="16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101" t="s">
        <v>175</v>
      </c>
      <c r="C6" s="98" t="s">
        <v>82</v>
      </c>
      <c r="D6" s="40">
        <v>1</v>
      </c>
      <c r="E6" s="39"/>
      <c r="F6" s="23">
        <f>Tabela11012151728435154[[#This Row],[Ilość]]*Tabela11012151728435154[[#This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1 F3:G3 F4">
    <cfRule type="cellIs" dxfId="738" priority="1" stopIfTrue="1" operator="equal">
      <formula>0</formula>
    </cfRule>
  </conditionalFormatting>
  <conditionalFormatting sqref="F6">
    <cfRule type="cellIs" dxfId="737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63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228</v>
      </c>
      <c r="F5" s="16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01" t="s">
        <v>176</v>
      </c>
      <c r="C6" s="98" t="s">
        <v>82</v>
      </c>
      <c r="D6" s="98">
        <v>6</v>
      </c>
      <c r="E6" s="39"/>
      <c r="F6" s="23">
        <f>Tabela11012151728435155[[#This Row],[Ilość]]*Tabela11012151728435155[[#This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1 F3:G3 F4">
    <cfRule type="cellIs" dxfId="725" priority="1" stopIfTrue="1" operator="equal">
      <formula>0</formula>
    </cfRule>
  </conditionalFormatting>
  <conditionalFormatting sqref="F6">
    <cfRule type="cellIs" dxfId="724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O13"/>
  <sheetViews>
    <sheetView view="pageBreakPreview" zoomScale="60"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64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228</v>
      </c>
      <c r="F5" s="16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51.75" thickTop="1">
      <c r="A6" s="54">
        <v>1</v>
      </c>
      <c r="B6" s="96" t="s">
        <v>177</v>
      </c>
      <c r="C6" s="98" t="s">
        <v>80</v>
      </c>
      <c r="D6" s="98">
        <v>38</v>
      </c>
      <c r="E6" s="39"/>
      <c r="F6" s="23">
        <f>Tabela11012151728435156[[#This Row],[Ilość]]*Tabela11012151728435156[[#This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A10" s="38">
        <v>1524</v>
      </c>
      <c r="B10" s="37" t="s">
        <v>10</v>
      </c>
      <c r="I10" s="141"/>
      <c r="J10" s="141"/>
      <c r="K10" s="141"/>
      <c r="L10" s="141"/>
      <c r="M10" s="141"/>
      <c r="N10" s="141"/>
      <c r="O10" s="141"/>
    </row>
    <row r="12" spans="1:15" ht="15.75">
      <c r="A12" s="135" t="s">
        <v>231</v>
      </c>
    </row>
    <row r="13" spans="1:15" ht="15.75">
      <c r="A13" s="135" t="s">
        <v>232</v>
      </c>
    </row>
  </sheetData>
  <mergeCells count="3">
    <mergeCell ref="F1:G1"/>
    <mergeCell ref="B2:G2"/>
    <mergeCell ref="I3:O10"/>
  </mergeCells>
  <conditionalFormatting sqref="F1 F3:G3 F4">
    <cfRule type="cellIs" dxfId="712" priority="1" stopIfTrue="1" operator="equal">
      <formula>0</formula>
    </cfRule>
  </conditionalFormatting>
  <conditionalFormatting sqref="F6">
    <cfRule type="cellIs" dxfId="711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65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9">
        <v>6</v>
      </c>
      <c r="G5" s="16" t="s">
        <v>230</v>
      </c>
      <c r="I5" s="141"/>
      <c r="J5" s="141"/>
      <c r="K5" s="141"/>
      <c r="L5" s="141"/>
      <c r="M5" s="141"/>
      <c r="N5" s="141"/>
      <c r="O5" s="141"/>
    </row>
    <row r="6" spans="1:15" s="35" customFormat="1" ht="77.25" thickTop="1">
      <c r="A6" s="28">
        <v>1</v>
      </c>
      <c r="B6" s="101" t="s">
        <v>178</v>
      </c>
      <c r="C6" s="98" t="s">
        <v>82</v>
      </c>
      <c r="D6" s="98">
        <v>5</v>
      </c>
      <c r="E6" s="39"/>
      <c r="F6" s="23">
        <f>Tabela11012151728435157[[#This Row],[Ilość]]*Tabela11012151728435157[[#This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1 F3:G3 F4">
    <cfRule type="cellIs" dxfId="699" priority="1" stopIfTrue="1" operator="equal">
      <formula>0</formula>
    </cfRule>
  </conditionalFormatting>
  <conditionalFormatting sqref="F6">
    <cfRule type="cellIs" dxfId="698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66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s="35" customFormat="1" ht="77.25" thickTop="1">
      <c r="A6" s="28">
        <v>1</v>
      </c>
      <c r="B6" s="102" t="s">
        <v>179</v>
      </c>
      <c r="C6" s="98" t="s">
        <v>82</v>
      </c>
      <c r="D6" s="98">
        <v>13</v>
      </c>
      <c r="E6" s="39"/>
      <c r="F6" s="23">
        <f>Tabela11012151728435158[[#This Row],[Ilość]]*Tabela11012151728435158[[#This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1 F3:G3 F4:F5">
    <cfRule type="cellIs" dxfId="686" priority="1" stopIfTrue="1" operator="equal">
      <formula>0</formula>
    </cfRule>
  </conditionalFormatting>
  <conditionalFormatting sqref="F6">
    <cfRule type="cellIs" dxfId="685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67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103" t="s">
        <v>180</v>
      </c>
      <c r="C6" s="98" t="s">
        <v>82</v>
      </c>
      <c r="D6" s="98">
        <v>5</v>
      </c>
      <c r="E6" s="39"/>
      <c r="F6" s="23">
        <f>Tabela11012151728435159[[#This Row],[Ilość]]*Tabela11012151728435159[[#This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1 F3:G3 F4:F5">
    <cfRule type="cellIs" dxfId="673" priority="1" stopIfTrue="1" operator="equal">
      <formula>0</formula>
    </cfRule>
  </conditionalFormatting>
  <conditionalFormatting sqref="F6">
    <cfRule type="cellIs" dxfId="672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68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119" t="s">
        <v>181</v>
      </c>
      <c r="C6" s="100" t="s">
        <v>89</v>
      </c>
      <c r="D6" s="100">
        <v>40</v>
      </c>
      <c r="E6" s="39"/>
      <c r="F6" s="23">
        <f>Tabela11012151728435160[[#This Row],[Ilość]]*Tabela11012151728435160[[#This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1 F3:G3 F4:F5">
    <cfRule type="cellIs" dxfId="660" priority="1" stopIfTrue="1" operator="equal">
      <formula>0</formula>
    </cfRule>
  </conditionalFormatting>
  <conditionalFormatting sqref="F6">
    <cfRule type="cellIs" dxfId="659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69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104" t="s">
        <v>182</v>
      </c>
      <c r="C6" s="98" t="s">
        <v>89</v>
      </c>
      <c r="D6" s="98">
        <v>12</v>
      </c>
      <c r="E6" s="39"/>
      <c r="F6" s="23">
        <f>Tabela11012151728435161[[#This Row],[Ilość]]*Tabela11012151728435161[[#This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1 F3:G3 F4:F5">
    <cfRule type="cellIs" dxfId="647" priority="1" stopIfTrue="1" operator="equal">
      <formula>0</formula>
    </cfRule>
  </conditionalFormatting>
  <conditionalFormatting sqref="F6">
    <cfRule type="cellIs" dxfId="646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4"/>
  <sheetViews>
    <sheetView zoomScaleNormal="100" workbookViewId="0">
      <selection activeCell="G5" sqref="A5: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18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>
        <v>1</v>
      </c>
      <c r="B5" s="134">
        <v>2</v>
      </c>
      <c r="C5" s="9">
        <v>3</v>
      </c>
      <c r="D5" s="134">
        <v>4</v>
      </c>
      <c r="E5" s="9">
        <v>5</v>
      </c>
      <c r="F5" s="134">
        <v>6</v>
      </c>
      <c r="G5" s="9">
        <v>7</v>
      </c>
      <c r="I5" s="141"/>
      <c r="J5" s="141"/>
      <c r="K5" s="141"/>
      <c r="L5" s="141"/>
      <c r="M5" s="141"/>
      <c r="N5" s="141"/>
      <c r="O5" s="141"/>
    </row>
    <row r="6" spans="1:15" ht="39" thickTop="1">
      <c r="A6" s="42">
        <v>1</v>
      </c>
      <c r="B6" s="89" t="s">
        <v>131</v>
      </c>
      <c r="C6" s="40" t="s">
        <v>82</v>
      </c>
      <c r="D6" s="40">
        <v>24</v>
      </c>
      <c r="E6" s="22"/>
      <c r="F6" s="23">
        <f>Tabela19[[#This Row],[Ilość]]*Tabela19[[#This Row],[Cena jednostkowa brutto]]</f>
        <v>0</v>
      </c>
      <c r="G6" s="24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 G6">
    <cfRule type="cellIs" dxfId="1381" priority="2" stopIfTrue="1" operator="equal">
      <formula>0</formula>
    </cfRule>
  </conditionalFormatting>
  <conditionalFormatting sqref="F6">
    <cfRule type="cellIs" dxfId="1380" priority="3" operator="notEqual">
      <formula>$E6:$E6*$D6:$D6</formula>
    </cfRule>
  </conditionalFormatting>
  <conditionalFormatting sqref="F1">
    <cfRule type="cellIs" dxfId="137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70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104" t="s">
        <v>183</v>
      </c>
      <c r="C6" s="98" t="s">
        <v>82</v>
      </c>
      <c r="D6" s="98">
        <v>27</v>
      </c>
      <c r="E6" s="39"/>
      <c r="F6" s="23">
        <f>Tabela1101215172843516162[[#This Row],[Ilość]]*Tabela1101215172843516162[[#This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1 F3:G3 F4:F5">
    <cfRule type="cellIs" dxfId="634" priority="1" stopIfTrue="1" operator="equal">
      <formula>0</formula>
    </cfRule>
  </conditionalFormatting>
  <conditionalFormatting sqref="F6">
    <cfRule type="cellIs" dxfId="633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71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s="35" customFormat="1" ht="51.75" thickTop="1">
      <c r="A6" s="28">
        <v>1</v>
      </c>
      <c r="B6" s="103" t="s">
        <v>184</v>
      </c>
      <c r="C6" s="98" t="s">
        <v>82</v>
      </c>
      <c r="D6" s="98">
        <v>3</v>
      </c>
      <c r="E6" s="39"/>
      <c r="F6" s="23">
        <f>Tabela1101215172843516163[[#This Row],[Ilość]]*Tabela1101215172843516163[[#This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1 F3:G3 F4:F5">
    <cfRule type="cellIs" dxfId="621" priority="1" stopIfTrue="1" operator="equal">
      <formula>0</formula>
    </cfRule>
  </conditionalFormatting>
  <conditionalFormatting sqref="F6">
    <cfRule type="cellIs" dxfId="620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O13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72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s="35" customFormat="1" ht="51.75" thickTop="1">
      <c r="A6" s="28">
        <v>1</v>
      </c>
      <c r="B6" s="104" t="s">
        <v>185</v>
      </c>
      <c r="C6" s="98" t="s">
        <v>82</v>
      </c>
      <c r="D6" s="98">
        <v>1</v>
      </c>
      <c r="E6" s="39"/>
      <c r="F6" s="23">
        <f>Tabela1101215172843516164[[#This Row],[Ilość]]*Tabela1101215172843516164[[#This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A10" s="38">
        <v>1524</v>
      </c>
      <c r="B10" s="37" t="s">
        <v>10</v>
      </c>
      <c r="I10" s="141"/>
      <c r="J10" s="141"/>
      <c r="K10" s="141"/>
      <c r="L10" s="141"/>
      <c r="M10" s="141"/>
      <c r="N10" s="141"/>
      <c r="O10" s="141"/>
    </row>
    <row r="12" spans="1:15" ht="15.75">
      <c r="A12" s="135" t="s">
        <v>231</v>
      </c>
    </row>
    <row r="13" spans="1:15" ht="15.75">
      <c r="A13" s="135" t="s">
        <v>232</v>
      </c>
    </row>
  </sheetData>
  <mergeCells count="3">
    <mergeCell ref="F1:G1"/>
    <mergeCell ref="B2:G2"/>
    <mergeCell ref="I3:O10"/>
  </mergeCells>
  <conditionalFormatting sqref="F1 F3:G3 F4:F5">
    <cfRule type="cellIs" dxfId="608" priority="1" stopIfTrue="1" operator="equal">
      <formula>0</formula>
    </cfRule>
  </conditionalFormatting>
  <conditionalFormatting sqref="F6">
    <cfRule type="cellIs" dxfId="607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73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s="35" customFormat="1" ht="51.75" thickTop="1">
      <c r="A6" s="28">
        <v>1</v>
      </c>
      <c r="B6" s="104" t="s">
        <v>186</v>
      </c>
      <c r="C6" s="98" t="s">
        <v>82</v>
      </c>
      <c r="D6" s="98">
        <v>10</v>
      </c>
      <c r="E6" s="39"/>
      <c r="F6" s="23">
        <f>Tabela1101215172843516165[[#This Row],[Ilość]]*Tabela1101215172843516165[[#This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1 F3:G3 F4:F5">
    <cfRule type="cellIs" dxfId="595" priority="1" stopIfTrue="1" operator="equal">
      <formula>0</formula>
    </cfRule>
  </conditionalFormatting>
  <conditionalFormatting sqref="F6">
    <cfRule type="cellIs" dxfId="594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74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s="35" customFormat="1" ht="64.5" thickTop="1">
      <c r="A6" s="28">
        <v>1</v>
      </c>
      <c r="B6" s="104" t="s">
        <v>187</v>
      </c>
      <c r="C6" s="98" t="s">
        <v>82</v>
      </c>
      <c r="D6" s="98">
        <v>5</v>
      </c>
      <c r="E6" s="39"/>
      <c r="F6" s="23">
        <f>Tabela1101215172843516166[[#This Row],[Ilość]]*Tabela1101215172843516166[[#This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1 F3:G3 F4:F5">
    <cfRule type="cellIs" dxfId="582" priority="1" stopIfTrue="1" operator="equal">
      <formula>0</formula>
    </cfRule>
  </conditionalFormatting>
  <conditionalFormatting sqref="F6">
    <cfRule type="cellIs" dxfId="581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124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104" t="s">
        <v>188</v>
      </c>
      <c r="C6" s="98" t="s">
        <v>82</v>
      </c>
      <c r="D6" s="98">
        <v>6</v>
      </c>
      <c r="E6" s="39"/>
      <c r="F6" s="23">
        <f>Tabela1101215172843516167[[#This Row],[Ilość]]*Tabela1101215172843516167[[#This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1 F3:G3 F4:F5">
    <cfRule type="cellIs" dxfId="569" priority="1" stopIfTrue="1" operator="equal">
      <formula>0</formula>
    </cfRule>
  </conditionalFormatting>
  <conditionalFormatting sqref="F6">
    <cfRule type="cellIs" dxfId="568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O14"/>
  <sheetViews>
    <sheetView topLeftCell="A5" zoomScaleNormal="100" workbookViewId="0">
      <selection activeCell="B36" sqref="B36:B38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75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103" t="s">
        <v>189</v>
      </c>
      <c r="C6" s="98" t="s">
        <v>82</v>
      </c>
      <c r="D6" s="98">
        <v>3</v>
      </c>
      <c r="E6" s="39"/>
      <c r="F6" s="23">
        <f>Tabela1101215172843516168[[#This Row],[Ilość]]*Tabela1101215172843516168[[#This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1 F3:G3 F4:F5">
    <cfRule type="cellIs" dxfId="556" priority="1" stopIfTrue="1" operator="equal">
      <formula>0</formula>
    </cfRule>
  </conditionalFormatting>
  <conditionalFormatting sqref="F6">
    <cfRule type="cellIs" dxfId="555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76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104" t="s">
        <v>190</v>
      </c>
      <c r="C6" s="98" t="s">
        <v>89</v>
      </c>
      <c r="D6" s="98">
        <v>2</v>
      </c>
      <c r="E6" s="39"/>
      <c r="F6" s="23">
        <f>Tabela1101215172843516169[[#This Row],[Ilość]]*Tabela1101215172843516169[[#This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1 F3:G3 F4:F5">
    <cfRule type="cellIs" dxfId="543" priority="1" stopIfTrue="1" operator="equal">
      <formula>0</formula>
    </cfRule>
  </conditionalFormatting>
  <conditionalFormatting sqref="F6">
    <cfRule type="cellIs" dxfId="542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77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s="35" customFormat="1" ht="39" thickTop="1">
      <c r="A6" s="28">
        <v>1</v>
      </c>
      <c r="B6" s="104" t="s">
        <v>191</v>
      </c>
      <c r="C6" s="98" t="s">
        <v>89</v>
      </c>
      <c r="D6" s="98">
        <v>13</v>
      </c>
      <c r="E6" s="39"/>
      <c r="F6" s="23">
        <f>Tabela1101215172843516170[[#This Row],[Ilość]]*Tabela1101215172843516170[[#This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530" priority="2" stopIfTrue="1" operator="equal">
      <formula>0</formula>
    </cfRule>
  </conditionalFormatting>
  <conditionalFormatting sqref="F6">
    <cfRule type="cellIs" dxfId="529" priority="3" operator="notEqual">
      <formula>$E6:$E6*$D6:$D6</formula>
    </cfRule>
  </conditionalFormatting>
  <conditionalFormatting sqref="F1">
    <cfRule type="cellIs" dxfId="528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78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s="35" customFormat="1" ht="51.75" thickTop="1">
      <c r="A6" s="54">
        <v>1</v>
      </c>
      <c r="B6" s="105" t="s">
        <v>192</v>
      </c>
      <c r="C6" s="98" t="s">
        <v>80</v>
      </c>
      <c r="D6" s="98">
        <v>100</v>
      </c>
      <c r="E6" s="39"/>
      <c r="F6" s="23">
        <f>Tabela110121517284351617071[[#This Row],[Ilość]]*Tabela110121517284351617071[[#This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516" priority="2" stopIfTrue="1" operator="equal">
      <formula>0</formula>
    </cfRule>
  </conditionalFormatting>
  <conditionalFormatting sqref="F6">
    <cfRule type="cellIs" dxfId="515" priority="3" operator="notEqual">
      <formula>$E6:$E6*$D6:$D6</formula>
    </cfRule>
  </conditionalFormatting>
  <conditionalFormatting sqref="F1">
    <cfRule type="cellIs" dxfId="514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4"/>
  <sheetViews>
    <sheetView zoomScaleNormal="100" workbookViewId="0">
      <selection activeCell="A5" sqref="A5: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19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>
        <v>1</v>
      </c>
      <c r="B5" s="134">
        <v>2</v>
      </c>
      <c r="C5" s="9">
        <v>3</v>
      </c>
      <c r="D5" s="134">
        <v>4</v>
      </c>
      <c r="E5" s="9">
        <v>5</v>
      </c>
      <c r="F5" s="134">
        <v>6</v>
      </c>
      <c r="G5" s="9">
        <v>7</v>
      </c>
      <c r="I5" s="141"/>
      <c r="J5" s="141"/>
      <c r="K5" s="141"/>
      <c r="L5" s="141"/>
      <c r="M5" s="141"/>
      <c r="N5" s="141"/>
      <c r="O5" s="141"/>
    </row>
    <row r="6" spans="1:15" ht="51.75" thickTop="1">
      <c r="A6" s="54">
        <v>1</v>
      </c>
      <c r="B6" s="91" t="s">
        <v>132</v>
      </c>
      <c r="C6" s="40" t="s">
        <v>82</v>
      </c>
      <c r="D6" s="40">
        <v>2</v>
      </c>
      <c r="E6" s="39"/>
      <c r="F6" s="23">
        <f>Tabela110[[#This Row],[Ilość]]*Tabela110[[#This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1367" priority="3" stopIfTrue="1" operator="equal">
      <formula>0</formula>
    </cfRule>
  </conditionalFormatting>
  <conditionalFormatting sqref="F6">
    <cfRule type="cellIs" dxfId="1366" priority="4" operator="notEqual">
      <formula>$E6:$E6*$D6:$D6</formula>
    </cfRule>
  </conditionalFormatting>
  <conditionalFormatting sqref="F1">
    <cfRule type="cellIs" dxfId="1365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O14"/>
  <sheetViews>
    <sheetView view="pageBreakPreview" zoomScale="60"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79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51.75" thickTop="1">
      <c r="A6" s="54">
        <v>1</v>
      </c>
      <c r="B6" s="91" t="s">
        <v>193</v>
      </c>
      <c r="C6" s="132"/>
      <c r="D6" s="98">
        <v>1</v>
      </c>
      <c r="E6" s="39"/>
      <c r="F6" s="23">
        <f>Tabela11012151728435161707172[[#This Row],[Ilość]]*Tabela11012151728435161707172[[#This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502" priority="3" stopIfTrue="1" operator="equal">
      <formula>0</formula>
    </cfRule>
  </conditionalFormatting>
  <conditionalFormatting sqref="F6">
    <cfRule type="cellIs" dxfId="501" priority="4" operator="notEqual">
      <formula>$E6:$E6*$D6:$D6</formula>
    </cfRule>
  </conditionalFormatting>
  <conditionalFormatting sqref="F1">
    <cfRule type="cellIs" dxfId="500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59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85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06" t="s">
        <v>194</v>
      </c>
      <c r="C6" s="107" t="s">
        <v>82</v>
      </c>
      <c r="D6" s="107">
        <v>29</v>
      </c>
      <c r="E6" s="39"/>
      <c r="F6" s="23">
        <f>Tabela1101215172843516170717273[[#This Row],[Ilość]]*Tabela1101215172843516170717273[[#This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488" priority="2" stopIfTrue="1" operator="equal">
      <formula>0</formula>
    </cfRule>
  </conditionalFormatting>
  <conditionalFormatting sqref="F6">
    <cfRule type="cellIs" dxfId="487" priority="3" operator="notEqual">
      <formula>$E6:$E6*$D6:$D6</formula>
    </cfRule>
  </conditionalFormatting>
  <conditionalFormatting sqref="F1">
    <cfRule type="cellIs" dxfId="486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86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06" t="s">
        <v>195</v>
      </c>
      <c r="C6" s="107" t="s">
        <v>82</v>
      </c>
      <c r="D6" s="107">
        <v>20</v>
      </c>
      <c r="E6" s="39"/>
      <c r="F6" s="23">
        <f>Tabela1101215172843516170717274[[#This Row],[Ilość]]*Tabela1101215172843516170717274[[#This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474" priority="2" stopIfTrue="1" operator="equal">
      <formula>0</formula>
    </cfRule>
  </conditionalFormatting>
  <conditionalFormatting sqref="F6">
    <cfRule type="cellIs" dxfId="473" priority="3" operator="notEqual">
      <formula>$E6:$E6*$D6:$D6</formula>
    </cfRule>
  </conditionalFormatting>
  <conditionalFormatting sqref="F1">
    <cfRule type="cellIs" dxfId="472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87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05" t="s">
        <v>196</v>
      </c>
      <c r="C6" s="98" t="s">
        <v>80</v>
      </c>
      <c r="D6" s="98">
        <v>10</v>
      </c>
      <c r="E6" s="39"/>
      <c r="F6" s="23">
        <f>Tabela1101215172843516170717275[[#This Row],[Ilość]]*Tabela1101215172843516170717275[[#This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460" priority="2" stopIfTrue="1" operator="equal">
      <formula>0</formula>
    </cfRule>
  </conditionalFormatting>
  <conditionalFormatting sqref="F6">
    <cfRule type="cellIs" dxfId="459" priority="3" operator="notEqual">
      <formula>$E6:$E6*$D6:$D6</formula>
    </cfRule>
  </conditionalFormatting>
  <conditionalFormatting sqref="F1">
    <cfRule type="cellIs" dxfId="458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88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05" t="s">
        <v>197</v>
      </c>
      <c r="C6" s="98" t="s">
        <v>80</v>
      </c>
      <c r="D6" s="93">
        <v>3.8</v>
      </c>
      <c r="E6" s="39"/>
      <c r="F6" s="23">
        <f>Tabela1101215172843516170717276[[#This Row],[Ilość]]*Tabela1101215172843516170717276[[#This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446" priority="2" stopIfTrue="1" operator="equal">
      <formula>0</formula>
    </cfRule>
  </conditionalFormatting>
  <conditionalFormatting sqref="F6">
    <cfRule type="cellIs" dxfId="445" priority="3" operator="notEqual">
      <formula>$E6:$E6*$D6:$D6</formula>
    </cfRule>
  </conditionalFormatting>
  <conditionalFormatting sqref="F1">
    <cfRule type="cellIs" dxfId="444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91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05" t="s">
        <v>198</v>
      </c>
      <c r="C6" s="93" t="s">
        <v>82</v>
      </c>
      <c r="D6" s="93">
        <v>1</v>
      </c>
      <c r="E6" s="39"/>
      <c r="F6" s="23">
        <f>Tabela110121517284351617071727634[[#This Row],[Ilość]]*Tabela110121517284351617071727634[[#This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432" priority="2" stopIfTrue="1" operator="equal">
      <formula>0</formula>
    </cfRule>
  </conditionalFormatting>
  <conditionalFormatting sqref="F6">
    <cfRule type="cellIs" dxfId="431" priority="3" operator="notEqual">
      <formula>$E6:$E6*$D6:$D6</formula>
    </cfRule>
  </conditionalFormatting>
  <conditionalFormatting sqref="F1">
    <cfRule type="cellIs" dxfId="430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92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51.75" thickTop="1">
      <c r="A6" s="54">
        <v>1</v>
      </c>
      <c r="B6" s="105" t="s">
        <v>199</v>
      </c>
      <c r="C6" s="93" t="s">
        <v>125</v>
      </c>
      <c r="D6" s="93">
        <v>1</v>
      </c>
      <c r="E6" s="39"/>
      <c r="F6" s="23">
        <f>Tabela110121517284351617071727677[[#This Row],[Ilość]]*Tabela110121517284351617071727677[[#This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418" priority="2" stopIfTrue="1" operator="equal">
      <formula>0</formula>
    </cfRule>
  </conditionalFormatting>
  <conditionalFormatting sqref="F6">
    <cfRule type="cellIs" dxfId="417" priority="3" operator="notEqual">
      <formula>$E6:$E6*$D6:$D6</formula>
    </cfRule>
  </conditionalFormatting>
  <conditionalFormatting sqref="F1">
    <cfRule type="cellIs" dxfId="416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94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51.75" thickTop="1">
      <c r="A6" s="54">
        <v>1</v>
      </c>
      <c r="B6" s="104" t="s">
        <v>200</v>
      </c>
      <c r="C6" s="93" t="s">
        <v>126</v>
      </c>
      <c r="D6" s="93">
        <v>2</v>
      </c>
      <c r="E6" s="39"/>
      <c r="F6" s="23">
        <f>Tabela110121517284351617071727678[[#This Row],[Ilość]]*Tabela110121517284351617071727678[[#This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404" priority="2" stopIfTrue="1" operator="equal">
      <formula>0</formula>
    </cfRule>
  </conditionalFormatting>
  <conditionalFormatting sqref="F6">
    <cfRule type="cellIs" dxfId="403" priority="3" operator="notEqual">
      <formula>$E6:$E6*$D6:$D6</formula>
    </cfRule>
  </conditionalFormatting>
  <conditionalFormatting sqref="F1">
    <cfRule type="cellIs" dxfId="402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95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51.75" thickTop="1">
      <c r="A6" s="54">
        <v>1</v>
      </c>
      <c r="B6" s="108" t="s">
        <v>201</v>
      </c>
      <c r="C6" s="93" t="s">
        <v>82</v>
      </c>
      <c r="D6" s="93">
        <v>5</v>
      </c>
      <c r="E6" s="39"/>
      <c r="F6" s="23">
        <f>Tabela110121517284351617071727679[[#This Row],[Ilość]]*Tabela110121517284351617071727679[[#This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390" priority="2" stopIfTrue="1" operator="equal">
      <formula>0</formula>
    </cfRule>
  </conditionalFormatting>
  <conditionalFormatting sqref="F6">
    <cfRule type="cellIs" dxfId="389" priority="3" operator="notEqual">
      <formula>$E6:$E6*$D6:$D6</formula>
    </cfRule>
  </conditionalFormatting>
  <conditionalFormatting sqref="F1">
    <cfRule type="cellIs" dxfId="388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96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51.75" thickTop="1">
      <c r="A6" s="54">
        <v>1</v>
      </c>
      <c r="B6" s="109" t="s">
        <v>202</v>
      </c>
      <c r="C6" s="93" t="s">
        <v>126</v>
      </c>
      <c r="D6" s="93">
        <v>2</v>
      </c>
      <c r="E6" s="39"/>
      <c r="F6" s="23">
        <f>Tabela110121517284351617071727680[[#This Row],[Ilość]]*Tabela110121517284351617071727680[[#This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376" priority="2" stopIfTrue="1" operator="equal">
      <formula>0</formula>
    </cfRule>
  </conditionalFormatting>
  <conditionalFormatting sqref="F6">
    <cfRule type="cellIs" dxfId="375" priority="3" operator="notEqual">
      <formula>$E6:$E6*$D6:$D6</formula>
    </cfRule>
  </conditionalFormatting>
  <conditionalFormatting sqref="F1">
    <cfRule type="cellIs" dxfId="374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4"/>
  <sheetViews>
    <sheetView zoomScaleNormal="100" workbookViewId="0">
      <selection activeCell="G5" sqref="G5"/>
    </sheetView>
  </sheetViews>
  <sheetFormatPr defaultRowHeight="12.75"/>
  <cols>
    <col min="1" max="1" width="9.5703125" style="43" customWidth="1"/>
    <col min="2" max="2" width="62.140625" style="44" customWidth="1"/>
    <col min="3" max="3" width="7.28515625" style="45" customWidth="1"/>
    <col min="4" max="4" width="9.140625" style="50"/>
    <col min="5" max="5" width="20.5703125" style="46" customWidth="1"/>
    <col min="6" max="6" width="14.85546875" style="45" customWidth="1"/>
    <col min="7" max="7" width="18.85546875" style="48" customWidth="1"/>
    <col min="8" max="16384" width="9.140625" style="47"/>
  </cols>
  <sheetData>
    <row r="1" spans="1:15">
      <c r="D1" s="45"/>
      <c r="F1" s="140" t="s">
        <v>227</v>
      </c>
      <c r="G1" s="140"/>
    </row>
    <row r="2" spans="1:15" ht="18" customHeight="1">
      <c r="B2" s="143" t="s">
        <v>20</v>
      </c>
      <c r="C2" s="143"/>
      <c r="D2" s="143"/>
      <c r="E2" s="143"/>
      <c r="F2" s="143"/>
      <c r="G2" s="143"/>
    </row>
    <row r="3" spans="1:15">
      <c r="D3" s="45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49" customFormat="1" ht="21.75" customHeight="1" thickBot="1">
      <c r="A5" s="9">
        <v>1</v>
      </c>
      <c r="B5" s="134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I5" s="141"/>
      <c r="J5" s="141"/>
      <c r="K5" s="141"/>
      <c r="L5" s="141"/>
      <c r="M5" s="141"/>
      <c r="N5" s="141"/>
      <c r="O5" s="141"/>
    </row>
    <row r="6" spans="1:15" ht="39" thickTop="1">
      <c r="A6" s="123">
        <v>1</v>
      </c>
      <c r="B6" s="90" t="s">
        <v>133</v>
      </c>
      <c r="C6" s="40" t="s">
        <v>82</v>
      </c>
      <c r="D6" s="40">
        <v>1</v>
      </c>
      <c r="E6" s="39"/>
      <c r="F6" s="23">
        <f>Tabela1103[[#This Row],[Ilość]]*Tabela1103[[#This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51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52" t="s">
        <v>13</v>
      </c>
      <c r="F8" s="53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52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1353" priority="2" stopIfTrue="1" operator="equal">
      <formula>0</formula>
    </cfRule>
  </conditionalFormatting>
  <conditionalFormatting sqref="F6">
    <cfRule type="cellIs" dxfId="1352" priority="3" operator="notEqual">
      <formula>$E6:$E6*$D6:$D6</formula>
    </cfRule>
  </conditionalFormatting>
  <conditionalFormatting sqref="F1">
    <cfRule type="cellIs" dxfId="1351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O14"/>
  <sheetViews>
    <sheetView zoomScaleNormal="100" workbookViewId="0">
      <selection activeCell="B32" sqref="B32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97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51.75" thickTop="1">
      <c r="A6" s="54">
        <v>1</v>
      </c>
      <c r="B6" s="110" t="s">
        <v>203</v>
      </c>
      <c r="C6" s="93" t="s">
        <v>126</v>
      </c>
      <c r="D6" s="93">
        <v>2</v>
      </c>
      <c r="E6" s="39"/>
      <c r="F6" s="23">
        <f>Tabela110121517284351617071727681[[#This Row],[Ilość]]*Tabela110121517284351617071727681[[#This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362" priority="2" stopIfTrue="1" operator="equal">
      <formula>0</formula>
    </cfRule>
  </conditionalFormatting>
  <conditionalFormatting sqref="F6">
    <cfRule type="cellIs" dxfId="361" priority="3" operator="notEqual">
      <formula>$E6:$E6*$D6:$D6</formula>
    </cfRule>
  </conditionalFormatting>
  <conditionalFormatting sqref="F1">
    <cfRule type="cellIs" dxfId="360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98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03" t="s">
        <v>204</v>
      </c>
      <c r="C6" s="93" t="s">
        <v>82</v>
      </c>
      <c r="D6" s="93">
        <v>2</v>
      </c>
      <c r="E6" s="39"/>
      <c r="F6" s="23">
        <f>Tabela110121517284351617071727682[[#This Row],[Ilość]]*Tabela110121517284351617071727682[[#This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348" priority="2" stopIfTrue="1" operator="equal">
      <formula>0</formula>
    </cfRule>
  </conditionalFormatting>
  <conditionalFormatting sqref="F6">
    <cfRule type="cellIs" dxfId="347" priority="3" operator="notEqual">
      <formula>$E6:$E6*$D6:$D6</formula>
    </cfRule>
  </conditionalFormatting>
  <conditionalFormatting sqref="F1">
    <cfRule type="cellIs" dxfId="346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86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100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205</v>
      </c>
      <c r="C6" s="93" t="s">
        <v>126</v>
      </c>
      <c r="D6" s="93">
        <v>1</v>
      </c>
      <c r="E6" s="39"/>
      <c r="F6" s="23">
        <f>Tabela110121517284351617071727683[[#This Row],[Ilość]]*Tabela110121517284351617071727683[[#This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334" priority="2" stopIfTrue="1" operator="equal">
      <formula>0</formula>
    </cfRule>
  </conditionalFormatting>
  <conditionalFormatting sqref="F6">
    <cfRule type="cellIs" dxfId="333" priority="3" operator="notEqual">
      <formula>$E6:$E6*$D6:$D6</formula>
    </cfRule>
  </conditionalFormatting>
  <conditionalFormatting sqref="F1">
    <cfRule type="cellIs" dxfId="332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101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206</v>
      </c>
      <c r="C6" s="93" t="s">
        <v>82</v>
      </c>
      <c r="D6" s="93">
        <v>1</v>
      </c>
      <c r="E6" s="39"/>
      <c r="F6" s="23">
        <f>Tabela110121517284351617071727684[[#This Row],[Ilość]]*Tabela110121517284351617071727684[[#This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320" priority="2" stopIfTrue="1" operator="equal">
      <formula>0</formula>
    </cfRule>
  </conditionalFormatting>
  <conditionalFormatting sqref="F6">
    <cfRule type="cellIs" dxfId="319" priority="3" operator="notEqual">
      <formula>$E6:$E6*$D6:$D6</formula>
    </cfRule>
  </conditionalFormatting>
  <conditionalFormatting sqref="F1">
    <cfRule type="cellIs" dxfId="318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O13"/>
  <sheetViews>
    <sheetView view="pageBreakPreview" zoomScale="60"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102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207</v>
      </c>
      <c r="C6" s="93" t="s">
        <v>89</v>
      </c>
      <c r="D6" s="93">
        <v>2</v>
      </c>
      <c r="E6" s="39"/>
      <c r="F6" s="23">
        <f>Tabela110121517284351617071727685[[#This Row],[Ilość]]*Tabela110121517284351617071727685[[#This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A10" s="38">
        <v>1524</v>
      </c>
      <c r="B10" s="37" t="s">
        <v>10</v>
      </c>
      <c r="I10" s="141"/>
      <c r="J10" s="141"/>
      <c r="K10" s="141"/>
      <c r="L10" s="141"/>
      <c r="M10" s="141"/>
      <c r="N10" s="141"/>
      <c r="O10" s="141"/>
    </row>
    <row r="12" spans="1:15" ht="15.75">
      <c r="A12" s="135" t="s">
        <v>231</v>
      </c>
    </row>
    <row r="13" spans="1:15" ht="15.75">
      <c r="A13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306" priority="2" stopIfTrue="1" operator="equal">
      <formula>0</formula>
    </cfRule>
  </conditionalFormatting>
  <conditionalFormatting sqref="F6">
    <cfRule type="cellIs" dxfId="305" priority="3" operator="notEqual">
      <formula>$E6:$E6*$D6:$D6</formula>
    </cfRule>
  </conditionalFormatting>
  <conditionalFormatting sqref="F1">
    <cfRule type="cellIs" dxfId="304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103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20" t="s">
        <v>208</v>
      </c>
      <c r="C6" s="93" t="s">
        <v>82</v>
      </c>
      <c r="D6" s="93">
        <v>10</v>
      </c>
      <c r="E6" s="39"/>
      <c r="F6" s="23">
        <f>Tabela110121517284351617071727686[[#This Row],[Ilość]]*Tabela110121517284351617071727686[[#This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.75" customHeight="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292" priority="2" stopIfTrue="1" operator="equal">
      <formula>0</formula>
    </cfRule>
  </conditionalFormatting>
  <conditionalFormatting sqref="F6">
    <cfRule type="cellIs" dxfId="291" priority="3" operator="notEqual">
      <formula>$E6:$E6*$D6:$D6</formula>
    </cfRule>
  </conditionalFormatting>
  <conditionalFormatting sqref="F1">
    <cfRule type="cellIs" dxfId="290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:O13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104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209</v>
      </c>
      <c r="C6" s="93" t="s">
        <v>82</v>
      </c>
      <c r="D6" s="93">
        <v>1</v>
      </c>
      <c r="E6" s="39"/>
      <c r="F6" s="23">
        <f>Tabela110121517284351617071727687[[#This Row],[Ilość]]*Tabela110121517284351617071727687[[#This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A10" s="38">
        <v>1524</v>
      </c>
      <c r="B10" s="37" t="s">
        <v>10</v>
      </c>
      <c r="I10" s="141"/>
      <c r="J10" s="141"/>
      <c r="K10" s="141"/>
      <c r="L10" s="141"/>
      <c r="M10" s="141"/>
      <c r="N10" s="141"/>
      <c r="O10" s="141"/>
    </row>
    <row r="12" spans="1:15" ht="15.75">
      <c r="A12" s="135" t="s">
        <v>231</v>
      </c>
    </row>
    <row r="13" spans="1:15" ht="15.75">
      <c r="A13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278" priority="2" stopIfTrue="1" operator="equal">
      <formula>0</formula>
    </cfRule>
  </conditionalFormatting>
  <conditionalFormatting sqref="F6">
    <cfRule type="cellIs" dxfId="277" priority="3" operator="notEqual">
      <formula>$E6:$E6*$D6:$D6</formula>
    </cfRule>
  </conditionalFormatting>
  <conditionalFormatting sqref="F1">
    <cfRule type="cellIs" dxfId="276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O14"/>
  <sheetViews>
    <sheetView zoomScaleNormal="100" workbookViewId="0">
      <selection activeCell="F10" sqref="F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109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210</v>
      </c>
      <c r="C6" s="93" t="s">
        <v>82</v>
      </c>
      <c r="D6" s="93">
        <v>10</v>
      </c>
      <c r="E6" s="39"/>
      <c r="F6" s="23">
        <f>Tabela110121517284351617071727688[[#This Row],[Ilość]]*Tabela110121517284351617071727688[[#This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264" priority="2" stopIfTrue="1" operator="equal">
      <formula>0</formula>
    </cfRule>
  </conditionalFormatting>
  <conditionalFormatting sqref="F6">
    <cfRule type="cellIs" dxfId="263" priority="3" operator="notEqual">
      <formula>$E6:$E6*$D6:$D6</formula>
    </cfRule>
  </conditionalFormatting>
  <conditionalFormatting sqref="F1">
    <cfRule type="cellIs" dxfId="262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108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51.75" thickTop="1">
      <c r="A6" s="54">
        <v>1</v>
      </c>
      <c r="B6" s="96" t="s">
        <v>211</v>
      </c>
      <c r="C6" s="93" t="s">
        <v>82</v>
      </c>
      <c r="D6" s="93">
        <v>10</v>
      </c>
      <c r="E6" s="39"/>
      <c r="F6" s="23">
        <f>Tabela110121517284351617071727689[[#This Row],[Ilość]]*Tabela110121517284351617071727689[[#This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250" priority="2" stopIfTrue="1" operator="equal">
      <formula>0</formula>
    </cfRule>
  </conditionalFormatting>
  <conditionalFormatting sqref="F6">
    <cfRule type="cellIs" dxfId="249" priority="3" operator="notEqual">
      <formula>$E6:$E6*$D6:$D6</formula>
    </cfRule>
  </conditionalFormatting>
  <conditionalFormatting sqref="F1">
    <cfRule type="cellIs" dxfId="248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107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212</v>
      </c>
      <c r="C6" s="93" t="s">
        <v>89</v>
      </c>
      <c r="D6" s="93">
        <v>2</v>
      </c>
      <c r="E6" s="39"/>
      <c r="F6" s="23">
        <f>Tabela110121517284351617071727690[[#This Row],[Ilość]]*Tabela110121517284351617071727690[[#This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236" priority="2" stopIfTrue="1" operator="equal">
      <formula>0</formula>
    </cfRule>
  </conditionalFormatting>
  <conditionalFormatting sqref="F6">
    <cfRule type="cellIs" dxfId="235" priority="3" operator="notEqual">
      <formula>$E6:$E6*$D6:$D6</formula>
    </cfRule>
  </conditionalFormatting>
  <conditionalFormatting sqref="F1">
    <cfRule type="cellIs" dxfId="234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"/>
  <sheetViews>
    <sheetView zoomScaleNormal="100" workbookViewId="0">
      <selection activeCell="G5" sqref="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21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>
        <v>1</v>
      </c>
      <c r="B5" s="134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89" t="s">
        <v>134</v>
      </c>
      <c r="C6" s="40" t="s">
        <v>82</v>
      </c>
      <c r="D6" s="40">
        <v>1</v>
      </c>
      <c r="E6" s="39"/>
      <c r="F6" s="23">
        <f>Tabela1108[[#This Row],[Ilość]]*Tabela1108[[#This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38.25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">
    <cfRule type="cellIs" dxfId="1339" priority="2" stopIfTrue="1" operator="equal">
      <formula>0</formula>
    </cfRule>
  </conditionalFormatting>
  <conditionalFormatting sqref="F6">
    <cfRule type="cellIs" dxfId="1338" priority="3" operator="notEqual">
      <formula>$E6:$E6*$D6:$D6</formula>
    </cfRule>
  </conditionalFormatting>
  <conditionalFormatting sqref="F1">
    <cfRule type="cellIs" dxfId="1337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106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51.75" thickTop="1">
      <c r="A6" s="54">
        <v>1</v>
      </c>
      <c r="B6" s="96" t="s">
        <v>127</v>
      </c>
      <c r="C6" s="93" t="s">
        <v>82</v>
      </c>
      <c r="D6" s="93">
        <v>5</v>
      </c>
      <c r="E6" s="39"/>
      <c r="F6" s="23">
        <f>Tabela110121517284351617071727691[[#This Row],[Ilość]]*Tabela110121517284351617071727691[[#This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222" priority="2" stopIfTrue="1" operator="equal">
      <formula>0</formula>
    </cfRule>
  </conditionalFormatting>
  <conditionalFormatting sqref="F6">
    <cfRule type="cellIs" dxfId="221" priority="3" operator="notEqual">
      <formula>$E6:$E6*$D6:$D6</formula>
    </cfRule>
  </conditionalFormatting>
  <conditionalFormatting sqref="F1">
    <cfRule type="cellIs" dxfId="220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105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213</v>
      </c>
      <c r="C6" s="93" t="s">
        <v>82</v>
      </c>
      <c r="D6" s="93">
        <v>2</v>
      </c>
      <c r="E6" s="39"/>
      <c r="F6" s="23">
        <f>Tabela110121517284351617071727692[[#This Row],[Ilość]]*Tabela110121517284351617071727692[[#This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208" priority="2" stopIfTrue="1" operator="equal">
      <formula>0</formula>
    </cfRule>
  </conditionalFormatting>
  <conditionalFormatting sqref="F6">
    <cfRule type="cellIs" dxfId="207" priority="3" operator="notEqual">
      <formula>$E6:$E6*$D6:$D6</formula>
    </cfRule>
  </conditionalFormatting>
  <conditionalFormatting sqref="F1">
    <cfRule type="cellIs" dxfId="206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128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90" thickTop="1">
      <c r="A6" s="54">
        <v>1</v>
      </c>
      <c r="B6" s="96" t="s">
        <v>214</v>
      </c>
      <c r="C6" s="93" t="s">
        <v>89</v>
      </c>
      <c r="D6" s="93">
        <v>1</v>
      </c>
      <c r="E6" s="39"/>
      <c r="F6" s="23">
        <f>Tabela110121517284351617071727693[[#This Row],[Ilość]]*Tabela110121517284351617071727693[[#This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194" priority="2" stopIfTrue="1" operator="equal">
      <formula>0</formula>
    </cfRule>
  </conditionalFormatting>
  <conditionalFormatting sqref="F6">
    <cfRule type="cellIs" dxfId="193" priority="3" operator="notEqual">
      <formula>$E6:$E6*$D6:$D6</formula>
    </cfRule>
  </conditionalFormatting>
  <conditionalFormatting sqref="F1">
    <cfRule type="cellIs" dxfId="192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110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215</v>
      </c>
      <c r="C6" s="93" t="s">
        <v>82</v>
      </c>
      <c r="D6" s="93">
        <v>10</v>
      </c>
      <c r="E6" s="39"/>
      <c r="F6" s="23">
        <f>Tabela110121517284351617071727694[[#This Row],[Ilość]]*Tabela110121517284351617071727694[[#This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180" priority="2" stopIfTrue="1" operator="equal">
      <formula>0</formula>
    </cfRule>
  </conditionalFormatting>
  <conditionalFormatting sqref="F6">
    <cfRule type="cellIs" dxfId="179" priority="3" operator="notEqual">
      <formula>$E6:$E6*$D6:$D6</formula>
    </cfRule>
  </conditionalFormatting>
  <conditionalFormatting sqref="F1">
    <cfRule type="cellIs" dxfId="178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111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115.5" thickTop="1">
      <c r="A6" s="54">
        <v>1</v>
      </c>
      <c r="B6" s="96" t="s">
        <v>216</v>
      </c>
      <c r="C6" s="93" t="s">
        <v>82</v>
      </c>
      <c r="D6" s="93">
        <v>4</v>
      </c>
      <c r="E6" s="39"/>
      <c r="F6" s="23">
        <f>Tabela110121517284351617071727695[[#This Row],[Ilość]]*Tabela110121517284351617071727695[[#This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166" priority="2" stopIfTrue="1" operator="equal">
      <formula>0</formula>
    </cfRule>
  </conditionalFormatting>
  <conditionalFormatting sqref="F6">
    <cfRule type="cellIs" dxfId="165" priority="3" operator="notEqual">
      <formula>$E6:$E6*$D6:$D6</formula>
    </cfRule>
  </conditionalFormatting>
  <conditionalFormatting sqref="F1">
    <cfRule type="cellIs" dxfId="164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86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112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21" t="s">
        <v>217</v>
      </c>
      <c r="C6" s="94" t="s">
        <v>89</v>
      </c>
      <c r="D6" s="94">
        <v>5</v>
      </c>
      <c r="E6" s="39"/>
      <c r="F6" s="23">
        <f>Tabela110121517284351617071727696[[#This Row],[Ilość]]*Tabela110121517284351617071727696[[#This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152" priority="2" stopIfTrue="1" operator="equal">
      <formula>0</formula>
    </cfRule>
  </conditionalFormatting>
  <conditionalFormatting sqref="F6">
    <cfRule type="cellIs" dxfId="151" priority="3" operator="notEqual">
      <formula>$E6:$E6*$D6:$D6</formula>
    </cfRule>
  </conditionalFormatting>
  <conditionalFormatting sqref="F1">
    <cfRule type="cellIs" dxfId="150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:O14"/>
  <sheetViews>
    <sheetView zoomScaleNormal="100" workbookViewId="0">
      <selection activeCell="G8" sqref="G8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113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218</v>
      </c>
      <c r="C6" s="93" t="s">
        <v>89</v>
      </c>
      <c r="D6" s="93">
        <v>5</v>
      </c>
      <c r="E6" s="39"/>
      <c r="F6" s="23">
        <f>Tabela110121517284351617071727697[[#This Row],[Ilość]]*Tabela110121517284351617071727697[[#This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138" priority="2" stopIfTrue="1" operator="equal">
      <formula>0</formula>
    </cfRule>
  </conditionalFormatting>
  <conditionalFormatting sqref="F6">
    <cfRule type="cellIs" dxfId="137" priority="3" operator="notEqual">
      <formula>$E6:$E6*$D6:$D6</formula>
    </cfRule>
  </conditionalFormatting>
  <conditionalFormatting sqref="F1">
    <cfRule type="cellIs" dxfId="136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:O14"/>
  <sheetViews>
    <sheetView view="pageBreakPreview" zoomScale="60"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86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114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219</v>
      </c>
      <c r="C6" s="60" t="s">
        <v>89</v>
      </c>
      <c r="D6" s="60">
        <v>10</v>
      </c>
      <c r="E6" s="39"/>
      <c r="F6" s="23">
        <f>Tabela110121517284351617071727698[[#This Row],[Ilość]]*Tabela110121517284351617071727698[[#This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124" priority="2" stopIfTrue="1" operator="equal">
      <formula>0</formula>
    </cfRule>
  </conditionalFormatting>
  <conditionalFormatting sqref="F6">
    <cfRule type="cellIs" dxfId="123" priority="3" operator="notEqual">
      <formula>$E6:$E6*$D6:$D6</formula>
    </cfRule>
  </conditionalFormatting>
  <conditionalFormatting sqref="F1">
    <cfRule type="cellIs" dxfId="122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115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110" t="s">
        <v>220</v>
      </c>
      <c r="C6" s="93" t="s">
        <v>82</v>
      </c>
      <c r="D6" s="93">
        <v>1</v>
      </c>
      <c r="E6" s="39"/>
      <c r="F6" s="23">
        <f>Tabela110121517284351617071727699[[#This Row],[Ilość]]*Tabela110121517284351617071727699[[#This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110" priority="2" stopIfTrue="1" operator="equal">
      <formula>0</formula>
    </cfRule>
  </conditionalFormatting>
  <conditionalFormatting sqref="F6">
    <cfRule type="cellIs" dxfId="109" priority="3" operator="notEqual">
      <formula>$E6:$E6*$D6:$D6</formula>
    </cfRule>
  </conditionalFormatting>
  <conditionalFormatting sqref="F1">
    <cfRule type="cellIs" dxfId="108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40" t="s">
        <v>227</v>
      </c>
      <c r="G1" s="140"/>
    </row>
    <row r="2" spans="1:15" ht="18" customHeight="1">
      <c r="B2" s="142" t="s">
        <v>116</v>
      </c>
      <c r="C2" s="142"/>
      <c r="D2" s="142"/>
      <c r="E2" s="142"/>
      <c r="F2" s="142"/>
      <c r="G2" s="142"/>
    </row>
    <row r="3" spans="1:15">
      <c r="D3" s="3"/>
      <c r="I3" s="141" t="s">
        <v>233</v>
      </c>
      <c r="J3" s="141"/>
      <c r="K3" s="141"/>
      <c r="L3" s="141"/>
      <c r="M3" s="141"/>
      <c r="N3" s="141"/>
      <c r="O3" s="141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41"/>
      <c r="J4" s="141"/>
      <c r="K4" s="141"/>
      <c r="L4" s="141"/>
      <c r="M4" s="141"/>
      <c r="N4" s="141"/>
      <c r="O4" s="141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229</v>
      </c>
      <c r="G5" s="10" t="s">
        <v>230</v>
      </c>
      <c r="I5" s="141"/>
      <c r="J5" s="141"/>
      <c r="K5" s="141"/>
      <c r="L5" s="141"/>
      <c r="M5" s="141"/>
      <c r="N5" s="141"/>
      <c r="O5" s="141"/>
    </row>
    <row r="6" spans="1:15" ht="39" thickTop="1">
      <c r="A6" s="54">
        <v>1</v>
      </c>
      <c r="B6" s="96" t="s">
        <v>221</v>
      </c>
      <c r="C6" s="93" t="s">
        <v>82</v>
      </c>
      <c r="D6" s="93">
        <v>10</v>
      </c>
      <c r="E6" s="39"/>
      <c r="F6" s="23">
        <f>Tabela110121517284351617071727699100[[#This Row],[Ilość]]*Tabela110121517284351617071727699100[[#This Row],[Cena jednostkowa brutto]]</f>
        <v>0</v>
      </c>
      <c r="G6" s="29"/>
      <c r="I6" s="141"/>
      <c r="J6" s="141"/>
      <c r="K6" s="141"/>
      <c r="L6" s="141"/>
      <c r="M6" s="141"/>
      <c r="N6" s="141"/>
      <c r="O6" s="141"/>
    </row>
    <row r="7" spans="1:15" ht="18.75" customHeight="1">
      <c r="E7" s="36" t="s">
        <v>12</v>
      </c>
      <c r="F7" s="26">
        <f>SUM(F6:F6)</f>
        <v>0</v>
      </c>
      <c r="I7" s="141"/>
      <c r="J7" s="141"/>
      <c r="K7" s="141"/>
      <c r="L7" s="141"/>
      <c r="M7" s="141"/>
      <c r="N7" s="141"/>
      <c r="O7" s="141"/>
    </row>
    <row r="8" spans="1:15" ht="51">
      <c r="A8" s="8">
        <f>F7</f>
        <v>0</v>
      </c>
      <c r="B8" s="37" t="s">
        <v>13</v>
      </c>
      <c r="F8" s="27"/>
      <c r="I8" s="141"/>
      <c r="J8" s="141"/>
      <c r="K8" s="141"/>
      <c r="L8" s="141"/>
      <c r="M8" s="141"/>
      <c r="N8" s="141"/>
      <c r="O8" s="141"/>
    </row>
    <row r="9" spans="1:15">
      <c r="I9" s="141"/>
      <c r="J9" s="141"/>
      <c r="K9" s="141"/>
      <c r="L9" s="141"/>
      <c r="M9" s="141"/>
      <c r="N9" s="141"/>
      <c r="O9" s="141"/>
    </row>
    <row r="10" spans="1:15">
      <c r="I10" s="141"/>
      <c r="J10" s="141"/>
      <c r="K10" s="141"/>
      <c r="L10" s="141"/>
      <c r="M10" s="141"/>
      <c r="N10" s="141"/>
      <c r="O10" s="141"/>
    </row>
    <row r="11" spans="1:15">
      <c r="A11" s="38">
        <v>1524</v>
      </c>
      <c r="B11" s="37" t="s">
        <v>10</v>
      </c>
    </row>
    <row r="13" spans="1:15" ht="15.75">
      <c r="A13" s="135" t="s">
        <v>231</v>
      </c>
    </row>
    <row r="14" spans="1:15" ht="15.75">
      <c r="A14" s="135" t="s">
        <v>232</v>
      </c>
    </row>
  </sheetData>
  <mergeCells count="3">
    <mergeCell ref="F1:G1"/>
    <mergeCell ref="B2:G2"/>
    <mergeCell ref="I3:O10"/>
  </mergeCells>
  <conditionalFormatting sqref="F3:G3 F4:F5">
    <cfRule type="cellIs" dxfId="96" priority="2" stopIfTrue="1" operator="equal">
      <formula>0</formula>
    </cfRule>
  </conditionalFormatting>
  <conditionalFormatting sqref="F6">
    <cfRule type="cellIs" dxfId="95" priority="3" operator="notEqual">
      <formula>$E6:$E6*$D6:$D6</formula>
    </cfRule>
  </conditionalFormatting>
  <conditionalFormatting sqref="F1">
    <cfRule type="cellIs" dxfId="94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105</vt:i4>
      </vt:variant>
      <vt:variant>
        <vt:lpstr>Nazwane zakresy</vt:lpstr>
      </vt:variant>
      <vt:variant>
        <vt:i4>2</vt:i4>
      </vt:variant>
    </vt:vector>
  </HeadingPairs>
  <TitlesOfParts>
    <vt:vector size="10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  <vt:lpstr>84</vt:lpstr>
      <vt:lpstr>85</vt:lpstr>
      <vt:lpstr>86</vt:lpstr>
      <vt:lpstr>87</vt:lpstr>
      <vt:lpstr>88</vt:lpstr>
      <vt:lpstr>89</vt:lpstr>
      <vt:lpstr>90</vt:lpstr>
      <vt:lpstr>91</vt:lpstr>
      <vt:lpstr>92</vt:lpstr>
      <vt:lpstr>93</vt:lpstr>
      <vt:lpstr>94</vt:lpstr>
      <vt:lpstr>95</vt:lpstr>
      <vt:lpstr>96</vt:lpstr>
      <vt:lpstr>97</vt:lpstr>
      <vt:lpstr>98</vt:lpstr>
      <vt:lpstr>99</vt:lpstr>
      <vt:lpstr>100</vt:lpstr>
      <vt:lpstr>101</vt:lpstr>
      <vt:lpstr>102</vt:lpstr>
      <vt:lpstr>103</vt:lpstr>
      <vt:lpstr>104</vt:lpstr>
      <vt:lpstr>105</vt:lpstr>
      <vt:lpstr>'1'!Obszar_wydruku</vt:lpstr>
      <vt:lpstr>'1'!Tytuły_wydruku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Zbyszek</dc:creator>
  <cp:lastModifiedBy>Tomaszewska Agnieszka</cp:lastModifiedBy>
  <cp:lastPrinted>2025-05-19T08:01:12Z</cp:lastPrinted>
  <dcterms:created xsi:type="dcterms:W3CDTF">2013-05-23T12:08:25Z</dcterms:created>
  <dcterms:modified xsi:type="dcterms:W3CDTF">2025-06-06T06:35:13Z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3" name="bjDocumentLabelXML-0">
    <vt:lpwstr>ames.com/2008/01/sie/internal/label"&gt;&lt;element uid="d7220eed-17a6-431d-810c-83a0ddfed893" value="" /&gt;&lt;/sisl&gt;</vt:lpwstr>
  </property>
  <property fmtid="{D5CDD505-2E9C-101B-9397-08002B2CF9AE}" pid="4" name="bjLabelRefreshRequired">
    <vt:lpwstr>FileClassifier</vt:lpwstr>
  </property>
</Properties>
</file>