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ZP\2025\Sygnalizacje\Sygn. DW 306 w Stęszewie spr. 82\na stronę\"/>
    </mc:Choice>
  </mc:AlternateContent>
  <bookViews>
    <workbookView xWindow="-120" yWindow="-120" windowWidth="29040" windowHeight="15840" activeTab="3"/>
  </bookViews>
  <sheets>
    <sheet name="Przedmiar - drogowy" sheetId="2" r:id="rId1"/>
    <sheet name="Przedmiar - elektryczny" sheetId="3" r:id="rId2"/>
    <sheet name="TER" sheetId="7" r:id="rId3"/>
    <sheet name="KO - drogowy" sheetId="5" r:id="rId4"/>
    <sheet name="KO - elektryczny" sheetId="4" r:id="rId5"/>
  </sheets>
  <definedNames>
    <definedName name="_xlnm.Print_Area" localSheetId="3">'KO - drogowy'!$A$1:$G$31</definedName>
    <definedName name="_xlnm.Print_Area" localSheetId="0">'Przedmiar - drogowy'!$A$1:$E$28</definedName>
    <definedName name="_xlnm.Print_Area" localSheetId="1">'Przedmiar - elektryczny'!$A$1:$E$46</definedName>
    <definedName name="_xlnm.Print_Area" localSheetId="2">TER!$A$1:$C$14</definedName>
    <definedName name="_xlnm.Print_Titles" localSheetId="4">'KO - elektryczny'!$3:$3</definedName>
    <definedName name="_xlnm.Print_Titles" localSheetId="0">'Przedmiar - drogowy'!$3:$3</definedName>
    <definedName name="_xlnm.Print_Titles" localSheetId="1">'Przedmiar - elektryczny'!$3:$3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4" l="1"/>
  <c r="A21" i="5" l="1"/>
  <c r="A22" i="5" s="1"/>
  <c r="A22" i="2"/>
  <c r="G14" i="5"/>
  <c r="G28" i="5" l="1"/>
  <c r="C8" i="7" l="1"/>
  <c r="C9" i="7"/>
  <c r="C10" i="7"/>
  <c r="C11" i="7"/>
  <c r="G9" i="5"/>
  <c r="G8" i="5"/>
  <c r="G7" i="5"/>
  <c r="G6" i="5"/>
  <c r="G13" i="5"/>
  <c r="G12" i="5"/>
  <c r="G23" i="5"/>
  <c r="G22" i="5"/>
  <c r="G21" i="5"/>
  <c r="G20" i="5"/>
  <c r="G19" i="5"/>
  <c r="G18" i="5"/>
  <c r="G17" i="5"/>
  <c r="G16" i="5"/>
  <c r="G27" i="5"/>
  <c r="G25" i="5"/>
  <c r="G24" i="5" s="1"/>
  <c r="C6" i="7" s="1"/>
  <c r="G46" i="4"/>
  <c r="G45" i="4"/>
  <c r="G44" i="4"/>
  <c r="G43" i="4"/>
  <c r="G42" i="4"/>
  <c r="G41" i="4" s="1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5" i="4"/>
  <c r="G4" i="4" s="1"/>
  <c r="A7" i="5"/>
  <c r="A12" i="5" s="1"/>
  <c r="A13" i="5" s="1"/>
  <c r="A14" i="5" l="1"/>
  <c r="A16" i="5" s="1"/>
  <c r="A17" i="5" s="1"/>
  <c r="A18" i="5" s="1"/>
  <c r="A19" i="5" s="1"/>
  <c r="A20" i="5" s="1"/>
  <c r="A23" i="5" s="1"/>
  <c r="A25" i="5" s="1"/>
  <c r="A27" i="5" s="1"/>
  <c r="A28" i="5" s="1"/>
  <c r="G4" i="5"/>
  <c r="C4" i="7" s="1"/>
  <c r="G26" i="5"/>
  <c r="C7" i="7" s="1"/>
  <c r="G10" i="5"/>
  <c r="G29" i="5" s="1"/>
  <c r="G30" i="5" s="1"/>
  <c r="G23" i="4"/>
  <c r="G6" i="4"/>
  <c r="A8" i="5"/>
  <c r="A9" i="5" s="1"/>
  <c r="A7" i="2"/>
  <c r="C5" i="7" l="1"/>
  <c r="C12" i="7" s="1"/>
  <c r="C13" i="7" s="1"/>
  <c r="C14" i="7" s="1"/>
  <c r="G31" i="5"/>
  <c r="A12" i="2"/>
  <c r="A13" i="2" s="1"/>
  <c r="A8" i="2"/>
  <c r="A9" i="2" s="1"/>
  <c r="G48" i="4"/>
  <c r="G49" i="4" s="1"/>
  <c r="A17" i="2" l="1"/>
  <c r="A18" i="2" s="1"/>
  <c r="A19" i="2" s="1"/>
  <c r="A20" i="2" s="1"/>
  <c r="A21" i="2" s="1"/>
  <c r="A23" i="2" s="1"/>
  <c r="A25" i="2" s="1"/>
  <c r="A27" i="2" s="1"/>
  <c r="A28" i="2" s="1"/>
  <c r="A14" i="2"/>
  <c r="A16" i="2" s="1"/>
</calcChain>
</file>

<file path=xl/sharedStrings.xml><?xml version="1.0" encoding="utf-8"?>
<sst xmlns="http://schemas.openxmlformats.org/spreadsheetml/2006/main" count="418" uniqueCount="133">
  <si>
    <t>szt.</t>
  </si>
  <si>
    <t>D-07.02.01</t>
  </si>
  <si>
    <t>D.07.01.01</t>
  </si>
  <si>
    <t>m2</t>
  </si>
  <si>
    <t>D.07.02.01</t>
  </si>
  <si>
    <t>m</t>
  </si>
  <si>
    <t>Ustawienie słupków prostych z rur stalowych ocynkowanych dla znaków drogowych o śr. 60 mm.</t>
  </si>
  <si>
    <t>Wykonanie oznakowania poziomego jezdni materiałami do znakowania grubowarstwowego, linie poprzeczne
- linia P-10 - 6,0m2
- linia P-13 - 2,2m2
- linia P-14 - 1,1m2
Razem: 9,3m2</t>
  </si>
  <si>
    <t>Wykonanie oznakowania poziomego jezdni materiałami do znakowania grubowarstwowego, powierzchnie przejazdu dla rowerzystów
- linia P-11 na tle czerwonym - 9,25m2</t>
  </si>
  <si>
    <t>Likwidacja tablic znaków drogowskazowych wielkoformatowych typu E wraz z konstrukcjami wsporczymi</t>
  </si>
  <si>
    <t>Mechaniczne usuwanie oznakowania wykonanego w technologii grubowarstwowej
- linia P-10 - 6,0m2
- linia P-13 - 1,3m2
Razem: 7,3m2</t>
  </si>
  <si>
    <t>Instalacja sygnalizacji świetlnej na skrzyżowaniu drogi wojewódzkiej nr 306 (ul. Błonie) z drogą powiatową nr 2501P (ul. Kościańską) w Stęszewie, km 46+080</t>
  </si>
  <si>
    <t>Ustawienie słupków giętych z rur stalowych ocynkowanych dla znaków drogowych o śr. 60 mm.</t>
  </si>
  <si>
    <t>Przymocowanie do słupków znaków ostrzegawczych typ A, folia odblaskowa II generacji, wielkość średnie
- znak A-29 - 3 szt.</t>
  </si>
  <si>
    <t>Przymocowanie do słupków znaków ostrzegawczych typ A - znak przeniesiony
- znak A-7 - 1 szt.</t>
  </si>
  <si>
    <t>Przymocowanie do słupków znaków informacyjnych typ D, folia odblaskowa II generacji, wielkość średnie
- znak D-4a - 1 szt.</t>
  </si>
  <si>
    <t>Przymocowanie do słupków znaków informacyjnych typ D - znak przeniesiony
- znak D-2 - 1 szt.
- znak D-6b - 1 szt.</t>
  </si>
  <si>
    <t>-</t>
  </si>
  <si>
    <t>Rozebranie krawężników betonowych na podsypce cementowo-piaskowej
Razem: 15,5m</t>
  </si>
  <si>
    <t>Rozebranie nawierzchni wyspy azylu z betonowej kostki brukowej na podsypce cementowo-piaskowej
Razem: 21,0m2</t>
  </si>
  <si>
    <t>Wykonanie podbudowy z kruszywa łamanego 0/31.5 stabilizowanego mechanicznie, warstwa dolna, grubość po zagęszczeniu 10 cm - nawierzchnia wyspy azylu 22,0m2</t>
  </si>
  <si>
    <t>Wykonanie warstwy ścieralnej z betonu asfaltowego AC8S (kolor czarny), grubość warstwy po zagęszczeniu 4 cm - nawierzchnia wyspy azylu 22,0m2</t>
  </si>
  <si>
    <r>
      <rPr>
        <sz val="8"/>
        <rFont val="Times New Roman"/>
        <family val="1"/>
      </rPr>
      <t>Nr</t>
    </r>
  </si>
  <si>
    <r>
      <rPr>
        <sz val="8"/>
        <rFont val="Times New Roman"/>
        <family val="1"/>
      </rPr>
      <t>Podstawa</t>
    </r>
  </si>
  <si>
    <r>
      <rPr>
        <sz val="8"/>
        <rFont val="Times New Roman"/>
        <family val="1"/>
      </rPr>
      <t>Opis robót</t>
    </r>
  </si>
  <si>
    <r>
      <rPr>
        <sz val="8"/>
        <rFont val="Times New Roman"/>
        <family val="1"/>
      </rPr>
      <t>Jm</t>
    </r>
  </si>
  <si>
    <r>
      <rPr>
        <sz val="8"/>
        <rFont val="Times New Roman"/>
        <family val="1"/>
      </rPr>
      <t>Ilość</t>
    </r>
  </si>
  <si>
    <r>
      <rPr>
        <b/>
        <sz val="8"/>
        <rFont val="Times New Roman"/>
        <family val="1"/>
      </rPr>
      <t>Obsługa geodezyjna</t>
    </r>
  </si>
  <si>
    <r>
      <rPr>
        <sz val="8"/>
        <rFont val="Times New Roman"/>
        <family val="1"/>
      </rPr>
      <t>Kalkulacja indywidualna</t>
    </r>
  </si>
  <si>
    <r>
      <rPr>
        <sz val="8"/>
        <rFont val="Times New Roman"/>
        <family val="1"/>
      </rPr>
      <t>Obsługa geodezyjna</t>
    </r>
  </si>
  <si>
    <r>
      <rPr>
        <sz val="8"/>
        <rFont val="Times New Roman"/>
        <family val="1"/>
      </rPr>
      <t>kpl</t>
    </r>
  </si>
  <si>
    <r>
      <rPr>
        <b/>
        <sz val="8"/>
        <rFont val="Times New Roman"/>
        <family val="1"/>
      </rPr>
      <t>Prace ziemne</t>
    </r>
  </si>
  <si>
    <r>
      <rPr>
        <sz val="8"/>
        <rFont val="Times New Roman"/>
        <family val="1"/>
      </rPr>
      <t>KNNR-W 5 0701/05</t>
    </r>
  </si>
  <si>
    <r>
      <rPr>
        <sz val="8"/>
        <rFont val="Times New Roman"/>
        <family val="1"/>
      </rPr>
      <t>Mechaniczne kopanie rowów dla kabli w gruncie kategorii III-IV</t>
    </r>
  </si>
  <si>
    <r>
      <rPr>
        <sz val="8"/>
        <rFont val="Times New Roman"/>
        <family val="1"/>
      </rPr>
      <t>m3</t>
    </r>
  </si>
  <si>
    <r>
      <rPr>
        <sz val="8"/>
        <rFont val="Times New Roman"/>
        <family val="1"/>
      </rPr>
      <t>KNNR-W 5 0706/01</t>
    </r>
  </si>
  <si>
    <r>
      <rPr>
        <sz val="8"/>
        <rFont val="Times New Roman"/>
        <family val="1"/>
      </rPr>
      <t>Nasypanie warstwy piasku na dnie rowu kablowego o szerokości do 0,4m</t>
    </r>
  </si>
  <si>
    <r>
      <rPr>
        <sz val="8"/>
        <rFont val="Times New Roman"/>
        <family val="1"/>
      </rPr>
      <t>m</t>
    </r>
  </si>
  <si>
    <r>
      <rPr>
        <sz val="8"/>
        <rFont val="Times New Roman"/>
        <family val="1"/>
      </rPr>
      <t>Nasypanie warstwy piasku na kablu o szerokości do 0,4m</t>
    </r>
  </si>
  <si>
    <r>
      <rPr>
        <sz val="8"/>
        <rFont val="Times New Roman"/>
        <family val="1"/>
      </rPr>
      <t>KNNR-W 5 0702/05</t>
    </r>
  </si>
  <si>
    <r>
      <rPr>
        <sz val="8"/>
        <rFont val="Times New Roman"/>
        <family val="1"/>
      </rPr>
      <t>Mechaniczne zasypywanie rowów dla kabli w gruncie kategorii III-IV</t>
    </r>
  </si>
  <si>
    <r>
      <rPr>
        <sz val="8"/>
        <rFont val="Times New Roman"/>
        <family val="1"/>
      </rPr>
      <t>KNNR-W 5 0723/02</t>
    </r>
  </si>
  <si>
    <r>
      <rPr>
        <sz val="8"/>
        <rFont val="Times New Roman"/>
        <family val="1"/>
      </rPr>
      <t>Mechaniczne przewierty dla rur pod obiektami - SRS 2x110</t>
    </r>
  </si>
  <si>
    <r>
      <rPr>
        <sz val="8"/>
        <rFont val="Times New Roman"/>
        <family val="1"/>
      </rPr>
      <t xml:space="preserve">KNR-W
</t>
    </r>
    <r>
      <rPr>
        <sz val="8"/>
        <rFont val="Times New Roman"/>
        <family val="1"/>
      </rPr>
      <t>5-10 0303/02</t>
    </r>
  </si>
  <si>
    <r>
      <rPr>
        <sz val="8"/>
        <rFont val="Times New Roman"/>
        <family val="1"/>
      </rPr>
      <t>Układanie rur ochronnych z PCW o średnicy do 110mm w wykopie DVR 1x110</t>
    </r>
  </si>
  <si>
    <r>
      <rPr>
        <sz val="8"/>
        <rFont val="Times New Roman"/>
        <family val="1"/>
      </rPr>
      <t>Układanie rur ochronnych z PCW o średnicy do 110mm w wykopie DVR 2x110</t>
    </r>
  </si>
  <si>
    <r>
      <rPr>
        <sz val="8"/>
        <rFont val="Times New Roman"/>
        <family val="1"/>
      </rPr>
      <t>KNR 5-08 0608/07</t>
    </r>
  </si>
  <si>
    <r>
      <rPr>
        <sz val="8"/>
        <rFont val="Times New Roman"/>
        <family val="1"/>
      </rPr>
      <t>Układanie bednarki o przekroju do 120mm2 w rowach kablowych</t>
    </r>
  </si>
  <si>
    <r>
      <rPr>
        <sz val="8"/>
        <rFont val="Times New Roman"/>
        <family val="1"/>
      </rPr>
      <t>Budowa studni kablowych rozdzielczych SK-1 B125 prefabrykowanych</t>
    </r>
  </si>
  <si>
    <r>
      <rPr>
        <sz val="8"/>
        <rFont val="Times New Roman"/>
        <family val="1"/>
      </rPr>
      <t>szt</t>
    </r>
  </si>
  <si>
    <r>
      <rPr>
        <sz val="8"/>
        <rFont val="Times New Roman"/>
        <family val="1"/>
      </rPr>
      <t>Budowa studni kablowych rozdzielczych SKR-1 B125 prefabrykowanych</t>
    </r>
  </si>
  <si>
    <r>
      <rPr>
        <sz val="8"/>
        <rFont val="Times New Roman"/>
        <family val="1"/>
      </rPr>
      <t>Zabudowa gniazd masztów sygnalizacyjnych</t>
    </r>
  </si>
  <si>
    <r>
      <rPr>
        <sz val="8"/>
        <rFont val="Times New Roman"/>
        <family val="1"/>
      </rPr>
      <t>KNR 5-10 0709/01</t>
    </r>
  </si>
  <si>
    <r>
      <rPr>
        <sz val="8"/>
        <rFont val="Times New Roman"/>
        <family val="1"/>
      </rPr>
      <t>Mechaniczne stawianie słupów oświetleniowych stalowych o masie do 300kg w gruncie kategorii I-III - słup stalowy, ocynkowany - montaz wysięgnika sygnalizacyjnego L=8,5m</t>
    </r>
  </si>
  <si>
    <r>
      <rPr>
        <sz val="8"/>
        <rFont val="Times New Roman"/>
        <family val="1"/>
      </rPr>
      <t>Mechaniczne stawianie słupów oświetleniowych stalowych o masie do 300kg w gruncie kategorii I-III - słup stalowy, ocynkowany - montaz wysięgnika sygnalizacyjnego L=7m</t>
    </r>
  </si>
  <si>
    <r>
      <rPr>
        <sz val="8"/>
        <rFont val="Times New Roman"/>
        <family val="1"/>
      </rPr>
      <t>Mechaniczne stawianie słupów oświetleniowych stalowych o masie do 300kg w gruncie kategorii I-III - słup stalowy, ocynkowany - montaz wysięgnika sygnalizacyjnego L=5,5m</t>
    </r>
  </si>
  <si>
    <r>
      <rPr>
        <sz val="8"/>
        <rFont val="Times New Roman"/>
        <family val="1"/>
      </rPr>
      <t>Mechaniczne stawianie słupów oświetleniowych stalowych o masie do 300kg w gruncie kategorii I-III - słup stalowy, ocynkowany - montaz wysięgnika sygnalizacyjnego L=5m</t>
    </r>
  </si>
  <si>
    <r>
      <rPr>
        <sz val="8"/>
        <rFont val="Times New Roman"/>
        <family val="1"/>
      </rPr>
      <t>KNR 5-10 1101/03</t>
    </r>
  </si>
  <si>
    <r>
      <rPr>
        <sz val="8"/>
        <rFont val="Times New Roman"/>
        <family val="1"/>
      </rPr>
      <t>Montaż masztów sygnalizacyjnych w gniazdach montażowych</t>
    </r>
  </si>
  <si>
    <r>
      <rPr>
        <b/>
        <sz val="8"/>
        <rFont val="Times New Roman"/>
        <family val="1"/>
      </rPr>
      <t>Prace montażowe</t>
    </r>
  </si>
  <si>
    <r>
      <rPr>
        <sz val="8"/>
        <rFont val="Times New Roman"/>
        <family val="1"/>
      </rPr>
      <t>KNR 5-08 0207/01</t>
    </r>
  </si>
  <si>
    <r>
      <rPr>
        <sz val="8"/>
        <rFont val="Times New Roman"/>
        <family val="1"/>
      </rPr>
      <t>Wciąganie do rur przewodów kabelkowych Cu o przekroju do 6mm2 (12mm2 dla Al) - kabel YKSY 24x1,5</t>
    </r>
  </si>
  <si>
    <r>
      <rPr>
        <sz val="8"/>
        <rFont val="Times New Roman"/>
        <family val="1"/>
      </rPr>
      <t>Wciąganie do rur przewodów kabelkowych Cu o przekroju do 6mm2 (12mm2 dla Al) - kabel YKSY 14x1,5</t>
    </r>
  </si>
  <si>
    <r>
      <rPr>
        <sz val="8"/>
        <rFont val="Times New Roman"/>
        <family val="1"/>
      </rPr>
      <t>Wciąganie do rur przewodów kabelkowych Cu o przekroju do 6mm2 (12mm2 dla Al) - kabel YKSY 10x1,5</t>
    </r>
  </si>
  <si>
    <r>
      <rPr>
        <sz val="8"/>
        <rFont val="Times New Roman"/>
        <family val="1"/>
      </rPr>
      <t>Wciąganie do rur przewodów kabelkowych Cu o przekroju do 6mm2 (12mm2 dla Al) - kabel YKSY 7x1,5</t>
    </r>
  </si>
  <si>
    <r>
      <rPr>
        <sz val="8"/>
        <rFont val="Times New Roman"/>
        <family val="1"/>
      </rPr>
      <t>KNR 5-08 0204/01</t>
    </r>
  </si>
  <si>
    <r>
      <rPr>
        <sz val="8"/>
        <rFont val="Times New Roman"/>
        <family val="1"/>
      </rPr>
      <t>Wciąganie do rur kabli XzTKMXpw 2x2x0,8</t>
    </r>
  </si>
  <si>
    <r>
      <rPr>
        <sz val="8"/>
        <rFont val="Times New Roman"/>
        <family val="1"/>
      </rPr>
      <t>Wciąganie do rur kabli XzWDXpekw</t>
    </r>
  </si>
  <si>
    <r>
      <rPr>
        <sz val="8"/>
        <rFont val="Times New Roman"/>
        <family val="1"/>
      </rPr>
      <t>Wciąganie do rur kabli FTP 4x2x0,5 zewnętrzny</t>
    </r>
  </si>
  <si>
    <r>
      <rPr>
        <sz val="8"/>
        <rFont val="Times New Roman"/>
        <family val="1"/>
      </rPr>
      <t>Wciąganie do rur przewodów LgY 10mm2</t>
    </r>
  </si>
  <si>
    <r>
      <rPr>
        <sz val="8"/>
        <rFont val="Times New Roman"/>
        <family val="1"/>
      </rPr>
      <t>KNR 5-10 1104/01</t>
    </r>
  </si>
  <si>
    <r>
      <rPr>
        <sz val="8"/>
        <rFont val="Times New Roman"/>
        <family val="1"/>
      </rPr>
      <t>Montaż latarni sygnałowej ulicznej na maszcie z głowicą wierzchołkową z 2 komorami sygnaluizator LED42V 2x200 pieszy/rowerowy wraz z konsolą</t>
    </r>
  </si>
  <si>
    <r>
      <rPr>
        <sz val="8"/>
        <rFont val="Times New Roman"/>
        <family val="1"/>
      </rPr>
      <t>Montaż latarni sygnałowej ulicznej na maszcie z głowicą wierzchołkową z 1 komorami sygnalizator LED 42V 1x200 ostrzegawczy wraz z konsolą</t>
    </r>
  </si>
  <si>
    <r>
      <rPr>
        <sz val="8"/>
        <rFont val="Times New Roman"/>
        <family val="1"/>
      </rPr>
      <t>KNR 5-10 1104/02</t>
    </r>
  </si>
  <si>
    <r>
      <rPr>
        <sz val="8"/>
        <rFont val="Times New Roman"/>
        <family val="1"/>
      </rPr>
      <t>Montaż latarni sygnałowej ulicznej na maszcie z głowicą wierzchołkową z 4 komorami sygnalizator LED 42V 3x300 ogólny wraz z konsolą</t>
    </r>
  </si>
  <si>
    <r>
      <rPr>
        <sz val="8"/>
        <rFont val="Times New Roman"/>
        <family val="1"/>
      </rPr>
      <t>Montaż latarni sygnałowej ulicznej na maszcie z głowicą wierzchołkową z 4 komorami wraz z ekranem kontrastowym - montaz nad jezdnią sygnalizator LED 3x300 ogólny wraz z zawiesiem oraz ekranem kontrastowym</t>
    </r>
  </si>
  <si>
    <r>
      <rPr>
        <sz val="8"/>
        <rFont val="Times New Roman"/>
        <family val="1"/>
      </rPr>
      <t>Wykonanie na gotowo petli indukcyjnej, petla skosna 2x1m, 4 zwoje</t>
    </r>
  </si>
  <si>
    <r>
      <rPr>
        <sz val="8"/>
        <rFont val="Times New Roman"/>
        <family val="1"/>
      </rPr>
      <t>Montaż latarni sygnałowej ulicznej - montaż przycisków dla pieszych sensorowych, wibracyjnych, 24V</t>
    </r>
  </si>
  <si>
    <r>
      <rPr>
        <sz val="8"/>
        <rFont val="Times New Roman"/>
        <family val="1"/>
      </rPr>
      <t>Montaż latarni sygnałowej ulicznej - montaż sygnalizatorów akustycznych</t>
    </r>
  </si>
  <si>
    <r>
      <rPr>
        <sz val="8"/>
        <rFont val="Times New Roman"/>
        <family val="1"/>
      </rPr>
      <t>Montaż latarni sygnałowej ulicznej - montaż systemu wideo-detekcji (kamera wraz z kartą obsługującą system)</t>
    </r>
  </si>
  <si>
    <r>
      <rPr>
        <sz val="8"/>
        <rFont val="Times New Roman"/>
        <family val="1"/>
      </rPr>
      <t>KNR 5-10 1106/02</t>
    </r>
  </si>
  <si>
    <r>
      <rPr>
        <sz val="8"/>
        <rFont val="Times New Roman"/>
        <family val="1"/>
      </rPr>
      <t>Montaż na gotowym fundamencie szaf sterowniczych sygnalizacji ulicznej o ciężarze do 200kg lub oświetlenia zewnętrznego - sterownik sygnalizacji swietlnej 42V, 9 grup, 7 przycisków dla pieszych, 4 pętle indukcyjne, 12 detektorów wideo, modem GSM wraz z 12 miesięcznym dostępem</t>
    </r>
  </si>
  <si>
    <r>
      <rPr>
        <b/>
        <sz val="8"/>
        <rFont val="Times New Roman"/>
        <family val="1"/>
      </rPr>
      <t>Pomiary sprawdzające</t>
    </r>
  </si>
  <si>
    <r>
      <rPr>
        <sz val="8"/>
        <rFont val="Times New Roman"/>
        <family val="1"/>
      </rPr>
      <t>KNNR 5 1304/01</t>
    </r>
  </si>
  <si>
    <r>
      <rPr>
        <sz val="8"/>
        <rFont val="Times New Roman"/>
        <family val="1"/>
      </rPr>
      <t>Badania i pomiary instalacji uziemienia ochronnego lub roboczego - pierwszy pomiar</t>
    </r>
  </si>
  <si>
    <r>
      <rPr>
        <sz val="8"/>
        <rFont val="Times New Roman"/>
        <family val="1"/>
      </rPr>
      <t>KNNR 5 1301/01</t>
    </r>
  </si>
  <si>
    <r>
      <rPr>
        <sz val="8"/>
        <rFont val="Times New Roman"/>
        <family val="1"/>
      </rPr>
      <t>Sprawdzenie i pomiar obwodu elektrycznego 1-fazowego niskiego napięcia</t>
    </r>
  </si>
  <si>
    <r>
      <rPr>
        <sz val="8"/>
        <rFont val="Times New Roman"/>
        <family val="1"/>
      </rPr>
      <t>pomiar</t>
    </r>
  </si>
  <si>
    <r>
      <rPr>
        <sz val="8"/>
        <rFont val="Times New Roman"/>
        <family val="1"/>
      </rPr>
      <t>KNNR 5 1304/02</t>
    </r>
  </si>
  <si>
    <r>
      <rPr>
        <sz val="8"/>
        <rFont val="Times New Roman"/>
        <family val="1"/>
      </rPr>
      <t>Badania i pomiary instalacji uziemienia ochronnego lub roboczego - każdy następny pomiar</t>
    </r>
  </si>
  <si>
    <r>
      <rPr>
        <sz val="8"/>
        <rFont val="Times New Roman"/>
        <family val="1"/>
      </rPr>
      <t>KNNR 5 1304/05</t>
    </r>
  </si>
  <si>
    <r>
      <rPr>
        <sz val="8"/>
        <rFont val="Times New Roman"/>
        <family val="1"/>
      </rPr>
      <t>Pomiary skuteczności zerowania - pierwszy pomiar</t>
    </r>
  </si>
  <si>
    <r>
      <rPr>
        <sz val="8"/>
        <rFont val="Times New Roman"/>
        <family val="1"/>
      </rPr>
      <t>KNNR 5 1304/06</t>
    </r>
  </si>
  <si>
    <r>
      <rPr>
        <sz val="8"/>
        <rFont val="Times New Roman"/>
        <family val="1"/>
      </rPr>
      <t>Pomiary skuteczności zerowania - każdy następny pomiar</t>
    </r>
  </si>
  <si>
    <t>Roboty przygotowawcze</t>
  </si>
  <si>
    <t>I. Rozbiórka elementów dróg i ulic</t>
  </si>
  <si>
    <t>Oznakowanie</t>
  </si>
  <si>
    <t>II. Oznakowanie poziome</t>
  </si>
  <si>
    <t>III. Oznakowanie pionowe</t>
  </si>
  <si>
    <t>Nawierzchnie</t>
  </si>
  <si>
    <t>Podbudowy</t>
  </si>
  <si>
    <t>PRZEDMIAR ROBÓT - ROBOTY DROGOWE</t>
  </si>
  <si>
    <t>PRZEDMIAR ROBÓT - ROBOTY ELEKTRYCZNE</t>
  </si>
  <si>
    <r>
      <rPr>
        <sz val="8"/>
        <rFont val="Times New Roman"/>
        <family val="1"/>
      </rPr>
      <t>Opis</t>
    </r>
  </si>
  <si>
    <r>
      <rPr>
        <sz val="8"/>
        <rFont val="Times New Roman"/>
        <family val="1"/>
      </rPr>
      <t>Cena jednostkowa</t>
    </r>
  </si>
  <si>
    <r>
      <rPr>
        <sz val="8"/>
        <rFont val="Times New Roman"/>
        <family val="1"/>
      </rPr>
      <t>Wartość</t>
    </r>
  </si>
  <si>
    <r>
      <rPr>
        <b/>
        <sz val="8"/>
        <rFont val="Times New Roman"/>
        <family val="1"/>
      </rPr>
      <t>Ogółem kosztorys</t>
    </r>
  </si>
  <si>
    <r>
      <rPr>
        <sz val="8"/>
        <rFont val="Times New Roman"/>
        <family val="1"/>
      </rPr>
      <t>Prace ziemne</t>
    </r>
  </si>
  <si>
    <r>
      <rPr>
        <sz val="8"/>
        <rFont val="Times New Roman"/>
        <family val="1"/>
      </rPr>
      <t>Prace montażowe</t>
    </r>
  </si>
  <si>
    <r>
      <rPr>
        <sz val="8"/>
        <rFont val="Times New Roman"/>
        <family val="1"/>
      </rPr>
      <t>Pomiary sprawdzające</t>
    </r>
  </si>
  <si>
    <t>TABELA ELEMENTÓW ROZLICZENIOWYCH</t>
  </si>
  <si>
    <t>Podatek VAT 23%</t>
  </si>
  <si>
    <t>Razem</t>
  </si>
  <si>
    <t xml:space="preserve">Oznakowanie </t>
  </si>
  <si>
    <t>KOSZTORYS OFERTOWY - ROBOTY DROGOWE</t>
  </si>
  <si>
    <t>KOSZTORYS OFERTOWY - ROBOTY ELEKTRYCZNE</t>
  </si>
  <si>
    <t>Mechaniczne usuwanie oznakowania wykonanego w technologii grubowarstwowej</t>
  </si>
  <si>
    <t>Rozebranie krawężników betonowych na podsypce cementowo-piaskowej</t>
  </si>
  <si>
    <t>Rozebranie nawierzchni wyspy azylu z betonowej kostki brukowej na podsypce cementowo-piaskowej</t>
  </si>
  <si>
    <t>Wykonanie oznakowania poziomego jezdni materiałami do znakowania grubowarstwowego, linie poprzeczne</t>
  </si>
  <si>
    <t>Wykonanie oznakowania poziomego jezdni materiałami do znakowania grubowarstwowego, powierzchnie przejazdu dla rowerzystów</t>
  </si>
  <si>
    <t>Wykonanie podbudowy z kruszywa łamanego 0/31.5 stabilizowanego mechanicznie, warstwa dolna, grubość po zagęszczeniu 10 cm - nawierzchnia wyspy azylu</t>
  </si>
  <si>
    <t>Wykonanie warstwy ścieralnej z betonu asfaltowego AC8S (kolor czarny), grubość warstwy po zagęszczeniu 4 cm - nawierzchnia wyspy azylu</t>
  </si>
  <si>
    <t>Przymocowanie do słupków znaków informacyjnych typ D - znak przeniesiony</t>
  </si>
  <si>
    <t>Przymocowanie do słupków znaków informacyjnych typ D, folia odblaskowa II generacji, wielkość średnie</t>
  </si>
  <si>
    <t>Przymocowanie do słupków znaków nakazu typ C, folia odblaskowa II generacji, wielkość mini</t>
  </si>
  <si>
    <t>Przymocowanie do słupków znaków zakazu typ B - znak przeniesiony</t>
  </si>
  <si>
    <t>Przymocowanie do słupków znaków ostrzegawczych typ A - znak przeniesiony</t>
  </si>
  <si>
    <t>Przymocowanie do słupków znaków ostrzegawczych typ A, folia odblaskowa II generacji, wielkość średnie</t>
  </si>
  <si>
    <t>Przełożenie nawierzchni drogi pieszo rowerowej z wykorzytaniem istniejącej kostki betonowej typu Behaton (należy przewidzieć wymianę do 30% kostki, w tym nowe fakturowane oznaczenie nawierzchni w kolorze żółtym)</t>
  </si>
  <si>
    <t>Przymocowanie do słupków znaków nakazu typ C, folia odblaskowa II generacji, wielkość mini
- znak C-13a - 1 szt.
- znak C-13/16 - 2 szt.</t>
  </si>
  <si>
    <t>Przymocowanie do słupków znaków zakazu typ B - znak przeniesiony
- znak B-20 - 1 szt.
- znak B-22 - 1 szt.</t>
  </si>
  <si>
    <t>Odnowa oznakowania poziomego jezdni materiałami do znakowania cienkowarstwowego, linie warunkowego zatrzymania P-14
- istn. linie P-14 - 3,94m2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</si>
</sst>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  <charset val="238"/>
    </font>
    <font>
      <b/>
      <sz val="8"/>
      <name val="Times New Roman"/>
      <family val="1"/>
    </font>
    <font>
      <sz val="8"/>
      <color rgb="FF000000"/>
      <name val="Times New Roman"/>
      <family val="2"/>
    </font>
    <font>
      <b/>
      <sz val="8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F0F0F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6" fillId="0" borderId="0" xfId="5" applyAlignment="1">
      <alignment horizontal="left" vertical="top"/>
    </xf>
    <xf numFmtId="0" fontId="7" fillId="0" borderId="1" xfId="5" applyFont="1" applyBorder="1" applyAlignment="1">
      <alignment horizontal="center" vertical="top" wrapText="1"/>
    </xf>
    <xf numFmtId="0" fontId="7" fillId="0" borderId="1" xfId="5" applyFont="1" applyBorder="1" applyAlignment="1">
      <alignment horizontal="left" vertical="top" wrapText="1" indent="1"/>
    </xf>
    <xf numFmtId="0" fontId="7" fillId="0" borderId="1" xfId="5" applyFont="1" applyBorder="1" applyAlignment="1">
      <alignment horizontal="left" vertical="top" wrapText="1"/>
    </xf>
    <xf numFmtId="0" fontId="6" fillId="4" borderId="2" xfId="5" applyFill="1" applyBorder="1" applyAlignment="1">
      <alignment horizontal="left" wrapText="1"/>
    </xf>
    <xf numFmtId="0" fontId="9" fillId="4" borderId="2" xfId="5" applyFont="1" applyFill="1" applyBorder="1" applyAlignment="1">
      <alignment horizontal="left" vertical="top" wrapText="1"/>
    </xf>
    <xf numFmtId="1" fontId="11" fillId="0" borderId="2" xfId="5" applyNumberFormat="1" applyFont="1" applyBorder="1" applyAlignment="1">
      <alignment horizontal="center" vertical="top" shrinkToFit="1"/>
    </xf>
    <xf numFmtId="0" fontId="7" fillId="0" borderId="2" xfId="5" applyFont="1" applyBorder="1" applyAlignment="1">
      <alignment horizontal="left" vertical="top" wrapText="1"/>
    </xf>
    <xf numFmtId="0" fontId="7" fillId="0" borderId="2" xfId="5" applyFont="1" applyBorder="1" applyAlignment="1">
      <alignment horizontal="center" wrapText="1"/>
    </xf>
    <xf numFmtId="1" fontId="11" fillId="0" borderId="2" xfId="5" applyNumberFormat="1" applyFont="1" applyBorder="1" applyAlignment="1">
      <alignment horizontal="right" shrinkToFit="1"/>
    </xf>
    <xf numFmtId="0" fontId="7" fillId="0" borderId="2" xfId="5" applyFont="1" applyBorder="1" applyAlignment="1">
      <alignment horizontal="center" vertical="center" wrapText="1"/>
    </xf>
    <xf numFmtId="2" fontId="11" fillId="0" borderId="2" xfId="5" applyNumberFormat="1" applyFont="1" applyBorder="1" applyAlignment="1">
      <alignment horizontal="right" vertical="center" shrinkToFit="1"/>
    </xf>
    <xf numFmtId="1" fontId="11" fillId="0" borderId="2" xfId="5" applyNumberFormat="1" applyFont="1" applyBorder="1" applyAlignment="1">
      <alignment horizontal="right" vertical="center" shrinkToFit="1"/>
    </xf>
    <xf numFmtId="0" fontId="6" fillId="0" borderId="2" xfId="5" applyBorder="1" applyAlignment="1">
      <alignment horizontal="center" vertical="top" wrapText="1"/>
    </xf>
    <xf numFmtId="0" fontId="7" fillId="0" borderId="2" xfId="5" applyFont="1" applyBorder="1" applyAlignment="1">
      <alignment horizontal="left" vertical="top" wrapText="1" indent="1"/>
    </xf>
    <xf numFmtId="0" fontId="7" fillId="0" borderId="0" xfId="2" applyFont="1"/>
    <xf numFmtId="4" fontId="7" fillId="0" borderId="0" xfId="2" applyNumberFormat="1" applyFont="1" applyAlignment="1">
      <alignment horizontal="center" vertical="center"/>
    </xf>
    <xf numFmtId="0" fontId="9" fillId="4" borderId="2" xfId="5" applyFont="1" applyFill="1" applyBorder="1" applyAlignment="1">
      <alignment horizontal="left" vertical="top"/>
    </xf>
    <xf numFmtId="0" fontId="7" fillId="0" borderId="2" xfId="5" applyFont="1" applyBorder="1" applyAlignment="1">
      <alignment horizontal="center" vertical="top" wrapText="1"/>
    </xf>
    <xf numFmtId="0" fontId="7" fillId="0" borderId="2" xfId="2" quotePrefix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4" fontId="12" fillId="4" borderId="2" xfId="5" applyNumberFormat="1" applyFont="1" applyFill="1" applyBorder="1" applyAlignment="1">
      <alignment horizontal="right" vertical="top" shrinkToFit="1"/>
    </xf>
    <xf numFmtId="1" fontId="11" fillId="0" borderId="2" xfId="5" applyNumberFormat="1" applyFont="1" applyBorder="1" applyAlignment="1">
      <alignment horizontal="right" vertical="top" shrinkToFit="1"/>
    </xf>
    <xf numFmtId="4" fontId="11" fillId="0" borderId="2" xfId="5" applyNumberFormat="1" applyFont="1" applyBorder="1" applyAlignment="1">
      <alignment horizontal="right" vertical="top" shrinkToFit="1"/>
    </xf>
    <xf numFmtId="2" fontId="11" fillId="0" borderId="2" xfId="5" applyNumberFormat="1" applyFont="1" applyBorder="1" applyAlignment="1">
      <alignment horizontal="right" vertical="top" shrinkToFit="1"/>
    </xf>
    <xf numFmtId="0" fontId="7" fillId="0" borderId="0" xfId="2" applyFont="1" applyAlignment="1">
      <alignment vertical="center"/>
    </xf>
    <xf numFmtId="0" fontId="7" fillId="2" borderId="0" xfId="2" applyFont="1" applyFill="1" applyAlignment="1">
      <alignment vertical="center" wrapText="1"/>
    </xf>
    <xf numFmtId="44" fontId="11" fillId="0" borderId="2" xfId="4" applyFont="1" applyBorder="1" applyAlignment="1">
      <alignment horizontal="right" vertical="top" shrinkToFit="1"/>
    </xf>
    <xf numFmtId="0" fontId="6" fillId="3" borderId="2" xfId="5" applyFill="1" applyBorder="1" applyAlignment="1">
      <alignment horizontal="left" vertical="center" wrapText="1"/>
    </xf>
    <xf numFmtId="0" fontId="8" fillId="3" borderId="2" xfId="5" applyFont="1" applyFill="1" applyBorder="1" applyAlignment="1">
      <alignment horizontal="right" vertical="top" wrapText="1"/>
    </xf>
    <xf numFmtId="4" fontId="11" fillId="3" borderId="2" xfId="5" applyNumberFormat="1" applyFont="1" applyFill="1" applyBorder="1" applyAlignment="1">
      <alignment horizontal="right" vertical="top" shrinkToFit="1"/>
    </xf>
    <xf numFmtId="0" fontId="6" fillId="3" borderId="2" xfId="5" applyFill="1" applyBorder="1" applyAlignment="1">
      <alignment horizontal="right" vertical="top" wrapText="1"/>
    </xf>
    <xf numFmtId="0" fontId="6" fillId="3" borderId="2" xfId="5" applyFill="1" applyBorder="1" applyAlignment="1">
      <alignment horizontal="left" wrapText="1"/>
    </xf>
    <xf numFmtId="0" fontId="9" fillId="3" borderId="2" xfId="5" applyFont="1" applyFill="1" applyBorder="1" applyAlignment="1">
      <alignment horizontal="right" vertical="top" wrapText="1"/>
    </xf>
    <xf numFmtId="4" fontId="12" fillId="3" borderId="2" xfId="5" applyNumberFormat="1" applyFont="1" applyFill="1" applyBorder="1" applyAlignment="1">
      <alignment horizontal="right" vertical="top" shrinkToFit="1"/>
    </xf>
    <xf numFmtId="0" fontId="10" fillId="3" borderId="2" xfId="5" applyFont="1" applyFill="1" applyBorder="1" applyAlignment="1">
      <alignment horizontal="right" vertical="top" wrapText="1"/>
    </xf>
    <xf numFmtId="44" fontId="6" fillId="3" borderId="2" xfId="4" applyFont="1" applyFill="1" applyBorder="1" applyAlignment="1">
      <alignment horizontal="left" vertical="top" wrapText="1"/>
    </xf>
    <xf numFmtId="44" fontId="12" fillId="3" borderId="2" xfId="4" applyFont="1" applyFill="1" applyBorder="1" applyAlignment="1">
      <alignment horizontal="right" vertical="top" shrinkToFi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2 2" xfId="3"/>
    <cellStyle name="Normalny 3" xfId="2"/>
    <cellStyle name="Normalny 4" xf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2501921</xdr:colOff>
      <xdr:row>0</xdr:row>
      <xdr:rowOff>0</xdr:rowOff>
    </xdr:from>
    <xdr:ext cx="3258185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4DDA6FAC-0400-474C-BAF7-63F440B791CB}"/>
            </a:ext>
          </a:extLst>
        </xdr:cNvPr>
        <xdr:cNvSpPr/>
      </xdr:nvSpPr>
      <xdr:spPr>
        <a:xfrm>
          <a:off x="3349646" y="0"/>
          <a:ext cx="3258185" cy="0"/>
        </a:xfrm>
        <a:custGeom>
          <a:avLst/>
          <a:gdLst/>
          <a:ahLst/>
          <a:cxnLst/>
          <a:rect l="0" t="0" r="0" b="0"/>
          <a:pathLst>
            <a:path w="3258185">
              <a:moveTo>
                <a:pt x="0" y="0"/>
              </a:moveTo>
              <a:lnTo>
                <a:pt x="3257567" y="0"/>
              </a:lnTo>
            </a:path>
          </a:pathLst>
        </a:custGeom>
        <a:ln w="3175">
          <a:solidFill>
            <a:srgbClr val="808080"/>
          </a:solidFill>
        </a:ln>
      </xdr:spPr>
    </xdr:sp>
    <xdr:clientData/>
  </xdr:oneCellAnchor>
  <xdr:oneCellAnchor>
    <xdr:from>
      <xdr:col>2</xdr:col>
      <xdr:colOff>3225821</xdr:colOff>
      <xdr:row>0</xdr:row>
      <xdr:rowOff>0</xdr:rowOff>
    </xdr:from>
    <xdr:ext cx="3258185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EF0E4A4A-BB7A-4DB4-8FA4-16DDD7BAE19E}"/>
            </a:ext>
          </a:extLst>
        </xdr:cNvPr>
        <xdr:cNvSpPr/>
      </xdr:nvSpPr>
      <xdr:spPr>
        <a:xfrm>
          <a:off x="4073546" y="4839017"/>
          <a:ext cx="3258185" cy="0"/>
        </a:xfrm>
        <a:custGeom>
          <a:avLst/>
          <a:gdLst/>
          <a:ahLst/>
          <a:cxnLst/>
          <a:rect l="0" t="0" r="0" b="0"/>
          <a:pathLst>
            <a:path w="3258185">
              <a:moveTo>
                <a:pt x="0" y="0"/>
              </a:moveTo>
              <a:lnTo>
                <a:pt x="3257567" y="0"/>
              </a:lnTo>
            </a:path>
          </a:pathLst>
        </a:custGeom>
        <a:ln w="3175">
          <a:solidFill>
            <a:srgbClr val="808080"/>
          </a:solidFill>
        </a:ln>
      </xdr:spPr>
    </xdr:sp>
    <xdr:clientData/>
  </xdr:oneCellAnchor>
  <xdr:oneCellAnchor>
    <xdr:from>
      <xdr:col>0</xdr:col>
      <xdr:colOff>66679</xdr:colOff>
      <xdr:row>0</xdr:row>
      <xdr:rowOff>0</xdr:rowOff>
    </xdr:from>
    <xdr:ext cx="6518909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F65EA47E-6229-413D-ADA9-28D4EC0FC524}"/>
            </a:ext>
          </a:extLst>
        </xdr:cNvPr>
        <xdr:cNvSpPr/>
      </xdr:nvSpPr>
      <xdr:spPr>
        <a:xfrm>
          <a:off x="66679" y="4648217"/>
          <a:ext cx="6518909" cy="0"/>
        </a:xfrm>
        <a:custGeom>
          <a:avLst/>
          <a:gdLst/>
          <a:ahLst/>
          <a:cxnLst/>
          <a:rect l="0" t="0" r="0" b="0"/>
          <a:pathLst>
            <a:path w="6518909">
              <a:moveTo>
                <a:pt x="0" y="0"/>
              </a:moveTo>
              <a:lnTo>
                <a:pt x="6518310" y="0"/>
              </a:lnTo>
            </a:path>
          </a:pathLst>
        </a:custGeom>
        <a:ln w="3175">
          <a:solidFill>
            <a:srgbClr val="80808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opLeftCell="A13" zoomScaleNormal="100" zoomScaleSheetLayoutView="100" workbookViewId="0">
      <selection activeCell="G21" sqref="G21"/>
    </sheetView>
  </sheetViews>
  <sheetFormatPr defaultRowHeight="11.25" x14ac:dyDescent="0.2"/>
  <cols>
    <col min="1" max="1" width="4.42578125" style="16" customWidth="1"/>
    <col min="2" max="2" width="8.85546875" style="16" customWidth="1"/>
    <col min="3" max="3" width="53.28515625" style="16" customWidth="1"/>
    <col min="4" max="4" width="7.85546875" style="16" customWidth="1"/>
    <col min="5" max="5" width="10.140625" style="17" customWidth="1"/>
    <col min="6" max="256" width="9.140625" style="16"/>
    <col min="257" max="257" width="4.42578125" style="16" customWidth="1"/>
    <col min="258" max="258" width="8.85546875" style="16" customWidth="1"/>
    <col min="259" max="259" width="53.28515625" style="16" customWidth="1"/>
    <col min="260" max="260" width="7.85546875" style="16" customWidth="1"/>
    <col min="261" max="261" width="10.140625" style="16" customWidth="1"/>
    <col min="262" max="512" width="9.140625" style="16"/>
    <col min="513" max="513" width="4.42578125" style="16" customWidth="1"/>
    <col min="514" max="514" width="8.85546875" style="16" customWidth="1"/>
    <col min="515" max="515" width="53.28515625" style="16" customWidth="1"/>
    <col min="516" max="516" width="7.85546875" style="16" customWidth="1"/>
    <col min="517" max="517" width="10.140625" style="16" customWidth="1"/>
    <col min="518" max="768" width="9.140625" style="16"/>
    <col min="769" max="769" width="4.42578125" style="16" customWidth="1"/>
    <col min="770" max="770" width="8.85546875" style="16" customWidth="1"/>
    <col min="771" max="771" width="53.28515625" style="16" customWidth="1"/>
    <col min="772" max="772" width="7.85546875" style="16" customWidth="1"/>
    <col min="773" max="773" width="10.140625" style="16" customWidth="1"/>
    <col min="774" max="1024" width="9.140625" style="16"/>
    <col min="1025" max="1025" width="4.42578125" style="16" customWidth="1"/>
    <col min="1026" max="1026" width="8.85546875" style="16" customWidth="1"/>
    <col min="1027" max="1027" width="53.28515625" style="16" customWidth="1"/>
    <col min="1028" max="1028" width="7.85546875" style="16" customWidth="1"/>
    <col min="1029" max="1029" width="10.140625" style="16" customWidth="1"/>
    <col min="1030" max="1280" width="9.140625" style="16"/>
    <col min="1281" max="1281" width="4.42578125" style="16" customWidth="1"/>
    <col min="1282" max="1282" width="8.85546875" style="16" customWidth="1"/>
    <col min="1283" max="1283" width="53.28515625" style="16" customWidth="1"/>
    <col min="1284" max="1284" width="7.85546875" style="16" customWidth="1"/>
    <col min="1285" max="1285" width="10.140625" style="16" customWidth="1"/>
    <col min="1286" max="1536" width="9.140625" style="16"/>
    <col min="1537" max="1537" width="4.42578125" style="16" customWidth="1"/>
    <col min="1538" max="1538" width="8.85546875" style="16" customWidth="1"/>
    <col min="1539" max="1539" width="53.28515625" style="16" customWidth="1"/>
    <col min="1540" max="1540" width="7.85546875" style="16" customWidth="1"/>
    <col min="1541" max="1541" width="10.140625" style="16" customWidth="1"/>
    <col min="1542" max="1792" width="9.140625" style="16"/>
    <col min="1793" max="1793" width="4.42578125" style="16" customWidth="1"/>
    <col min="1794" max="1794" width="8.85546875" style="16" customWidth="1"/>
    <col min="1795" max="1795" width="53.28515625" style="16" customWidth="1"/>
    <col min="1796" max="1796" width="7.85546875" style="16" customWidth="1"/>
    <col min="1797" max="1797" width="10.140625" style="16" customWidth="1"/>
    <col min="1798" max="2048" width="9.140625" style="16"/>
    <col min="2049" max="2049" width="4.42578125" style="16" customWidth="1"/>
    <col min="2050" max="2050" width="8.85546875" style="16" customWidth="1"/>
    <col min="2051" max="2051" width="53.28515625" style="16" customWidth="1"/>
    <col min="2052" max="2052" width="7.85546875" style="16" customWidth="1"/>
    <col min="2053" max="2053" width="10.140625" style="16" customWidth="1"/>
    <col min="2054" max="2304" width="9.140625" style="16"/>
    <col min="2305" max="2305" width="4.42578125" style="16" customWidth="1"/>
    <col min="2306" max="2306" width="8.85546875" style="16" customWidth="1"/>
    <col min="2307" max="2307" width="53.28515625" style="16" customWidth="1"/>
    <col min="2308" max="2308" width="7.85546875" style="16" customWidth="1"/>
    <col min="2309" max="2309" width="10.140625" style="16" customWidth="1"/>
    <col min="2310" max="2560" width="9.140625" style="16"/>
    <col min="2561" max="2561" width="4.42578125" style="16" customWidth="1"/>
    <col min="2562" max="2562" width="8.85546875" style="16" customWidth="1"/>
    <col min="2563" max="2563" width="53.28515625" style="16" customWidth="1"/>
    <col min="2564" max="2564" width="7.85546875" style="16" customWidth="1"/>
    <col min="2565" max="2565" width="10.140625" style="16" customWidth="1"/>
    <col min="2566" max="2816" width="9.140625" style="16"/>
    <col min="2817" max="2817" width="4.42578125" style="16" customWidth="1"/>
    <col min="2818" max="2818" width="8.85546875" style="16" customWidth="1"/>
    <col min="2819" max="2819" width="53.28515625" style="16" customWidth="1"/>
    <col min="2820" max="2820" width="7.85546875" style="16" customWidth="1"/>
    <col min="2821" max="2821" width="10.140625" style="16" customWidth="1"/>
    <col min="2822" max="3072" width="9.140625" style="16"/>
    <col min="3073" max="3073" width="4.42578125" style="16" customWidth="1"/>
    <col min="3074" max="3074" width="8.85546875" style="16" customWidth="1"/>
    <col min="3075" max="3075" width="53.28515625" style="16" customWidth="1"/>
    <col min="3076" max="3076" width="7.85546875" style="16" customWidth="1"/>
    <col min="3077" max="3077" width="10.140625" style="16" customWidth="1"/>
    <col min="3078" max="3328" width="9.140625" style="16"/>
    <col min="3329" max="3329" width="4.42578125" style="16" customWidth="1"/>
    <col min="3330" max="3330" width="8.85546875" style="16" customWidth="1"/>
    <col min="3331" max="3331" width="53.28515625" style="16" customWidth="1"/>
    <col min="3332" max="3332" width="7.85546875" style="16" customWidth="1"/>
    <col min="3333" max="3333" width="10.140625" style="16" customWidth="1"/>
    <col min="3334" max="3584" width="9.140625" style="16"/>
    <col min="3585" max="3585" width="4.42578125" style="16" customWidth="1"/>
    <col min="3586" max="3586" width="8.85546875" style="16" customWidth="1"/>
    <col min="3587" max="3587" width="53.28515625" style="16" customWidth="1"/>
    <col min="3588" max="3588" width="7.85546875" style="16" customWidth="1"/>
    <col min="3589" max="3589" width="10.140625" style="16" customWidth="1"/>
    <col min="3590" max="3840" width="9.140625" style="16"/>
    <col min="3841" max="3841" width="4.42578125" style="16" customWidth="1"/>
    <col min="3842" max="3842" width="8.85546875" style="16" customWidth="1"/>
    <col min="3843" max="3843" width="53.28515625" style="16" customWidth="1"/>
    <col min="3844" max="3844" width="7.85546875" style="16" customWidth="1"/>
    <col min="3845" max="3845" width="10.140625" style="16" customWidth="1"/>
    <col min="3846" max="4096" width="9.140625" style="16"/>
    <col min="4097" max="4097" width="4.42578125" style="16" customWidth="1"/>
    <col min="4098" max="4098" width="8.85546875" style="16" customWidth="1"/>
    <col min="4099" max="4099" width="53.28515625" style="16" customWidth="1"/>
    <col min="4100" max="4100" width="7.85546875" style="16" customWidth="1"/>
    <col min="4101" max="4101" width="10.140625" style="16" customWidth="1"/>
    <col min="4102" max="4352" width="9.140625" style="16"/>
    <col min="4353" max="4353" width="4.42578125" style="16" customWidth="1"/>
    <col min="4354" max="4354" width="8.85546875" style="16" customWidth="1"/>
    <col min="4355" max="4355" width="53.28515625" style="16" customWidth="1"/>
    <col min="4356" max="4356" width="7.85546875" style="16" customWidth="1"/>
    <col min="4357" max="4357" width="10.140625" style="16" customWidth="1"/>
    <col min="4358" max="4608" width="9.140625" style="16"/>
    <col min="4609" max="4609" width="4.42578125" style="16" customWidth="1"/>
    <col min="4610" max="4610" width="8.85546875" style="16" customWidth="1"/>
    <col min="4611" max="4611" width="53.28515625" style="16" customWidth="1"/>
    <col min="4612" max="4612" width="7.85546875" style="16" customWidth="1"/>
    <col min="4613" max="4613" width="10.140625" style="16" customWidth="1"/>
    <col min="4614" max="4864" width="9.140625" style="16"/>
    <col min="4865" max="4865" width="4.42578125" style="16" customWidth="1"/>
    <col min="4866" max="4866" width="8.85546875" style="16" customWidth="1"/>
    <col min="4867" max="4867" width="53.28515625" style="16" customWidth="1"/>
    <col min="4868" max="4868" width="7.85546875" style="16" customWidth="1"/>
    <col min="4869" max="4869" width="10.140625" style="16" customWidth="1"/>
    <col min="4870" max="5120" width="9.140625" style="16"/>
    <col min="5121" max="5121" width="4.42578125" style="16" customWidth="1"/>
    <col min="5122" max="5122" width="8.85546875" style="16" customWidth="1"/>
    <col min="5123" max="5123" width="53.28515625" style="16" customWidth="1"/>
    <col min="5124" max="5124" width="7.85546875" style="16" customWidth="1"/>
    <col min="5125" max="5125" width="10.140625" style="16" customWidth="1"/>
    <col min="5126" max="5376" width="9.140625" style="16"/>
    <col min="5377" max="5377" width="4.42578125" style="16" customWidth="1"/>
    <col min="5378" max="5378" width="8.85546875" style="16" customWidth="1"/>
    <col min="5379" max="5379" width="53.28515625" style="16" customWidth="1"/>
    <col min="5380" max="5380" width="7.85546875" style="16" customWidth="1"/>
    <col min="5381" max="5381" width="10.140625" style="16" customWidth="1"/>
    <col min="5382" max="5632" width="9.140625" style="16"/>
    <col min="5633" max="5633" width="4.42578125" style="16" customWidth="1"/>
    <col min="5634" max="5634" width="8.85546875" style="16" customWidth="1"/>
    <col min="5635" max="5635" width="53.28515625" style="16" customWidth="1"/>
    <col min="5636" max="5636" width="7.85546875" style="16" customWidth="1"/>
    <col min="5637" max="5637" width="10.140625" style="16" customWidth="1"/>
    <col min="5638" max="5888" width="9.140625" style="16"/>
    <col min="5889" max="5889" width="4.42578125" style="16" customWidth="1"/>
    <col min="5890" max="5890" width="8.85546875" style="16" customWidth="1"/>
    <col min="5891" max="5891" width="53.28515625" style="16" customWidth="1"/>
    <col min="5892" max="5892" width="7.85546875" style="16" customWidth="1"/>
    <col min="5893" max="5893" width="10.140625" style="16" customWidth="1"/>
    <col min="5894" max="6144" width="9.140625" style="16"/>
    <col min="6145" max="6145" width="4.42578125" style="16" customWidth="1"/>
    <col min="6146" max="6146" width="8.85546875" style="16" customWidth="1"/>
    <col min="6147" max="6147" width="53.28515625" style="16" customWidth="1"/>
    <col min="6148" max="6148" width="7.85546875" style="16" customWidth="1"/>
    <col min="6149" max="6149" width="10.140625" style="16" customWidth="1"/>
    <col min="6150" max="6400" width="9.140625" style="16"/>
    <col min="6401" max="6401" width="4.42578125" style="16" customWidth="1"/>
    <col min="6402" max="6402" width="8.85546875" style="16" customWidth="1"/>
    <col min="6403" max="6403" width="53.28515625" style="16" customWidth="1"/>
    <col min="6404" max="6404" width="7.85546875" style="16" customWidth="1"/>
    <col min="6405" max="6405" width="10.140625" style="16" customWidth="1"/>
    <col min="6406" max="6656" width="9.140625" style="16"/>
    <col min="6657" max="6657" width="4.42578125" style="16" customWidth="1"/>
    <col min="6658" max="6658" width="8.85546875" style="16" customWidth="1"/>
    <col min="6659" max="6659" width="53.28515625" style="16" customWidth="1"/>
    <col min="6660" max="6660" width="7.85546875" style="16" customWidth="1"/>
    <col min="6661" max="6661" width="10.140625" style="16" customWidth="1"/>
    <col min="6662" max="6912" width="9.140625" style="16"/>
    <col min="6913" max="6913" width="4.42578125" style="16" customWidth="1"/>
    <col min="6914" max="6914" width="8.85546875" style="16" customWidth="1"/>
    <col min="6915" max="6915" width="53.28515625" style="16" customWidth="1"/>
    <col min="6916" max="6916" width="7.85546875" style="16" customWidth="1"/>
    <col min="6917" max="6917" width="10.140625" style="16" customWidth="1"/>
    <col min="6918" max="7168" width="9.140625" style="16"/>
    <col min="7169" max="7169" width="4.42578125" style="16" customWidth="1"/>
    <col min="7170" max="7170" width="8.85546875" style="16" customWidth="1"/>
    <col min="7171" max="7171" width="53.28515625" style="16" customWidth="1"/>
    <col min="7172" max="7172" width="7.85546875" style="16" customWidth="1"/>
    <col min="7173" max="7173" width="10.140625" style="16" customWidth="1"/>
    <col min="7174" max="7424" width="9.140625" style="16"/>
    <col min="7425" max="7425" width="4.42578125" style="16" customWidth="1"/>
    <col min="7426" max="7426" width="8.85546875" style="16" customWidth="1"/>
    <col min="7427" max="7427" width="53.28515625" style="16" customWidth="1"/>
    <col min="7428" max="7428" width="7.85546875" style="16" customWidth="1"/>
    <col min="7429" max="7429" width="10.140625" style="16" customWidth="1"/>
    <col min="7430" max="7680" width="9.140625" style="16"/>
    <col min="7681" max="7681" width="4.42578125" style="16" customWidth="1"/>
    <col min="7682" max="7682" width="8.85546875" style="16" customWidth="1"/>
    <col min="7683" max="7683" width="53.28515625" style="16" customWidth="1"/>
    <col min="7684" max="7684" width="7.85546875" style="16" customWidth="1"/>
    <col min="7685" max="7685" width="10.140625" style="16" customWidth="1"/>
    <col min="7686" max="7936" width="9.140625" style="16"/>
    <col min="7937" max="7937" width="4.42578125" style="16" customWidth="1"/>
    <col min="7938" max="7938" width="8.85546875" style="16" customWidth="1"/>
    <col min="7939" max="7939" width="53.28515625" style="16" customWidth="1"/>
    <col min="7940" max="7940" width="7.85546875" style="16" customWidth="1"/>
    <col min="7941" max="7941" width="10.140625" style="16" customWidth="1"/>
    <col min="7942" max="8192" width="9.140625" style="16"/>
    <col min="8193" max="8193" width="4.42578125" style="16" customWidth="1"/>
    <col min="8194" max="8194" width="8.85546875" style="16" customWidth="1"/>
    <col min="8195" max="8195" width="53.28515625" style="16" customWidth="1"/>
    <col min="8196" max="8196" width="7.85546875" style="16" customWidth="1"/>
    <col min="8197" max="8197" width="10.140625" style="16" customWidth="1"/>
    <col min="8198" max="8448" width="9.140625" style="16"/>
    <col min="8449" max="8449" width="4.42578125" style="16" customWidth="1"/>
    <col min="8450" max="8450" width="8.85546875" style="16" customWidth="1"/>
    <col min="8451" max="8451" width="53.28515625" style="16" customWidth="1"/>
    <col min="8452" max="8452" width="7.85546875" style="16" customWidth="1"/>
    <col min="8453" max="8453" width="10.140625" style="16" customWidth="1"/>
    <col min="8454" max="8704" width="9.140625" style="16"/>
    <col min="8705" max="8705" width="4.42578125" style="16" customWidth="1"/>
    <col min="8706" max="8706" width="8.85546875" style="16" customWidth="1"/>
    <col min="8707" max="8707" width="53.28515625" style="16" customWidth="1"/>
    <col min="8708" max="8708" width="7.85546875" style="16" customWidth="1"/>
    <col min="8709" max="8709" width="10.140625" style="16" customWidth="1"/>
    <col min="8710" max="8960" width="9.140625" style="16"/>
    <col min="8961" max="8961" width="4.42578125" style="16" customWidth="1"/>
    <col min="8962" max="8962" width="8.85546875" style="16" customWidth="1"/>
    <col min="8963" max="8963" width="53.28515625" style="16" customWidth="1"/>
    <col min="8964" max="8964" width="7.85546875" style="16" customWidth="1"/>
    <col min="8965" max="8965" width="10.140625" style="16" customWidth="1"/>
    <col min="8966" max="9216" width="9.140625" style="16"/>
    <col min="9217" max="9217" width="4.42578125" style="16" customWidth="1"/>
    <col min="9218" max="9218" width="8.85546875" style="16" customWidth="1"/>
    <col min="9219" max="9219" width="53.28515625" style="16" customWidth="1"/>
    <col min="9220" max="9220" width="7.85546875" style="16" customWidth="1"/>
    <col min="9221" max="9221" width="10.140625" style="16" customWidth="1"/>
    <col min="9222" max="9472" width="9.140625" style="16"/>
    <col min="9473" max="9473" width="4.42578125" style="16" customWidth="1"/>
    <col min="9474" max="9474" width="8.85546875" style="16" customWidth="1"/>
    <col min="9475" max="9475" width="53.28515625" style="16" customWidth="1"/>
    <col min="9476" max="9476" width="7.85546875" style="16" customWidth="1"/>
    <col min="9477" max="9477" width="10.140625" style="16" customWidth="1"/>
    <col min="9478" max="9728" width="9.140625" style="16"/>
    <col min="9729" max="9729" width="4.42578125" style="16" customWidth="1"/>
    <col min="9730" max="9730" width="8.85546875" style="16" customWidth="1"/>
    <col min="9731" max="9731" width="53.28515625" style="16" customWidth="1"/>
    <col min="9732" max="9732" width="7.85546875" style="16" customWidth="1"/>
    <col min="9733" max="9733" width="10.140625" style="16" customWidth="1"/>
    <col min="9734" max="9984" width="9.140625" style="16"/>
    <col min="9985" max="9985" width="4.42578125" style="16" customWidth="1"/>
    <col min="9986" max="9986" width="8.85546875" style="16" customWidth="1"/>
    <col min="9987" max="9987" width="53.28515625" style="16" customWidth="1"/>
    <col min="9988" max="9988" width="7.85546875" style="16" customWidth="1"/>
    <col min="9989" max="9989" width="10.140625" style="16" customWidth="1"/>
    <col min="9990" max="10240" width="9.140625" style="16"/>
    <col min="10241" max="10241" width="4.42578125" style="16" customWidth="1"/>
    <col min="10242" max="10242" width="8.85546875" style="16" customWidth="1"/>
    <col min="10243" max="10243" width="53.28515625" style="16" customWidth="1"/>
    <col min="10244" max="10244" width="7.85546875" style="16" customWidth="1"/>
    <col min="10245" max="10245" width="10.140625" style="16" customWidth="1"/>
    <col min="10246" max="10496" width="9.140625" style="16"/>
    <col min="10497" max="10497" width="4.42578125" style="16" customWidth="1"/>
    <col min="10498" max="10498" width="8.85546875" style="16" customWidth="1"/>
    <col min="10499" max="10499" width="53.28515625" style="16" customWidth="1"/>
    <col min="10500" max="10500" width="7.85546875" style="16" customWidth="1"/>
    <col min="10501" max="10501" width="10.140625" style="16" customWidth="1"/>
    <col min="10502" max="10752" width="9.140625" style="16"/>
    <col min="10753" max="10753" width="4.42578125" style="16" customWidth="1"/>
    <col min="10754" max="10754" width="8.85546875" style="16" customWidth="1"/>
    <col min="10755" max="10755" width="53.28515625" style="16" customWidth="1"/>
    <col min="10756" max="10756" width="7.85546875" style="16" customWidth="1"/>
    <col min="10757" max="10757" width="10.140625" style="16" customWidth="1"/>
    <col min="10758" max="11008" width="9.140625" style="16"/>
    <col min="11009" max="11009" width="4.42578125" style="16" customWidth="1"/>
    <col min="11010" max="11010" width="8.85546875" style="16" customWidth="1"/>
    <col min="11011" max="11011" width="53.28515625" style="16" customWidth="1"/>
    <col min="11012" max="11012" width="7.85546875" style="16" customWidth="1"/>
    <col min="11013" max="11013" width="10.140625" style="16" customWidth="1"/>
    <col min="11014" max="11264" width="9.140625" style="16"/>
    <col min="11265" max="11265" width="4.42578125" style="16" customWidth="1"/>
    <col min="11266" max="11266" width="8.85546875" style="16" customWidth="1"/>
    <col min="11267" max="11267" width="53.28515625" style="16" customWidth="1"/>
    <col min="11268" max="11268" width="7.85546875" style="16" customWidth="1"/>
    <col min="11269" max="11269" width="10.140625" style="16" customWidth="1"/>
    <col min="11270" max="11520" width="9.140625" style="16"/>
    <col min="11521" max="11521" width="4.42578125" style="16" customWidth="1"/>
    <col min="11522" max="11522" width="8.85546875" style="16" customWidth="1"/>
    <col min="11523" max="11523" width="53.28515625" style="16" customWidth="1"/>
    <col min="11524" max="11524" width="7.85546875" style="16" customWidth="1"/>
    <col min="11525" max="11525" width="10.140625" style="16" customWidth="1"/>
    <col min="11526" max="11776" width="9.140625" style="16"/>
    <col min="11777" max="11777" width="4.42578125" style="16" customWidth="1"/>
    <col min="11778" max="11778" width="8.85546875" style="16" customWidth="1"/>
    <col min="11779" max="11779" width="53.28515625" style="16" customWidth="1"/>
    <col min="11780" max="11780" width="7.85546875" style="16" customWidth="1"/>
    <col min="11781" max="11781" width="10.140625" style="16" customWidth="1"/>
    <col min="11782" max="12032" width="9.140625" style="16"/>
    <col min="12033" max="12033" width="4.42578125" style="16" customWidth="1"/>
    <col min="12034" max="12034" width="8.85546875" style="16" customWidth="1"/>
    <col min="12035" max="12035" width="53.28515625" style="16" customWidth="1"/>
    <col min="12036" max="12036" width="7.85546875" style="16" customWidth="1"/>
    <col min="12037" max="12037" width="10.140625" style="16" customWidth="1"/>
    <col min="12038" max="12288" width="9.140625" style="16"/>
    <col min="12289" max="12289" width="4.42578125" style="16" customWidth="1"/>
    <col min="12290" max="12290" width="8.85546875" style="16" customWidth="1"/>
    <col min="12291" max="12291" width="53.28515625" style="16" customWidth="1"/>
    <col min="12292" max="12292" width="7.85546875" style="16" customWidth="1"/>
    <col min="12293" max="12293" width="10.140625" style="16" customWidth="1"/>
    <col min="12294" max="12544" width="9.140625" style="16"/>
    <col min="12545" max="12545" width="4.42578125" style="16" customWidth="1"/>
    <col min="12546" max="12546" width="8.85546875" style="16" customWidth="1"/>
    <col min="12547" max="12547" width="53.28515625" style="16" customWidth="1"/>
    <col min="12548" max="12548" width="7.85546875" style="16" customWidth="1"/>
    <col min="12549" max="12549" width="10.140625" style="16" customWidth="1"/>
    <col min="12550" max="12800" width="9.140625" style="16"/>
    <col min="12801" max="12801" width="4.42578125" style="16" customWidth="1"/>
    <col min="12802" max="12802" width="8.85546875" style="16" customWidth="1"/>
    <col min="12803" max="12803" width="53.28515625" style="16" customWidth="1"/>
    <col min="12804" max="12804" width="7.85546875" style="16" customWidth="1"/>
    <col min="12805" max="12805" width="10.140625" style="16" customWidth="1"/>
    <col min="12806" max="13056" width="9.140625" style="16"/>
    <col min="13057" max="13057" width="4.42578125" style="16" customWidth="1"/>
    <col min="13058" max="13058" width="8.85546875" style="16" customWidth="1"/>
    <col min="13059" max="13059" width="53.28515625" style="16" customWidth="1"/>
    <col min="13060" max="13060" width="7.85546875" style="16" customWidth="1"/>
    <col min="13061" max="13061" width="10.140625" style="16" customWidth="1"/>
    <col min="13062" max="13312" width="9.140625" style="16"/>
    <col min="13313" max="13313" width="4.42578125" style="16" customWidth="1"/>
    <col min="13314" max="13314" width="8.85546875" style="16" customWidth="1"/>
    <col min="13315" max="13315" width="53.28515625" style="16" customWidth="1"/>
    <col min="13316" max="13316" width="7.85546875" style="16" customWidth="1"/>
    <col min="13317" max="13317" width="10.140625" style="16" customWidth="1"/>
    <col min="13318" max="13568" width="9.140625" style="16"/>
    <col min="13569" max="13569" width="4.42578125" style="16" customWidth="1"/>
    <col min="13570" max="13570" width="8.85546875" style="16" customWidth="1"/>
    <col min="13571" max="13571" width="53.28515625" style="16" customWidth="1"/>
    <col min="13572" max="13572" width="7.85546875" style="16" customWidth="1"/>
    <col min="13573" max="13573" width="10.140625" style="16" customWidth="1"/>
    <col min="13574" max="13824" width="9.140625" style="16"/>
    <col min="13825" max="13825" width="4.42578125" style="16" customWidth="1"/>
    <col min="13826" max="13826" width="8.85546875" style="16" customWidth="1"/>
    <col min="13827" max="13827" width="53.28515625" style="16" customWidth="1"/>
    <col min="13828" max="13828" width="7.85546875" style="16" customWidth="1"/>
    <col min="13829" max="13829" width="10.140625" style="16" customWidth="1"/>
    <col min="13830" max="14080" width="9.140625" style="16"/>
    <col min="14081" max="14081" width="4.42578125" style="16" customWidth="1"/>
    <col min="14082" max="14082" width="8.85546875" style="16" customWidth="1"/>
    <col min="14083" max="14083" width="53.28515625" style="16" customWidth="1"/>
    <col min="14084" max="14084" width="7.85546875" style="16" customWidth="1"/>
    <col min="14085" max="14085" width="10.140625" style="16" customWidth="1"/>
    <col min="14086" max="14336" width="9.140625" style="16"/>
    <col min="14337" max="14337" width="4.42578125" style="16" customWidth="1"/>
    <col min="14338" max="14338" width="8.85546875" style="16" customWidth="1"/>
    <col min="14339" max="14339" width="53.28515625" style="16" customWidth="1"/>
    <col min="14340" max="14340" width="7.85546875" style="16" customWidth="1"/>
    <col min="14341" max="14341" width="10.140625" style="16" customWidth="1"/>
    <col min="14342" max="14592" width="9.140625" style="16"/>
    <col min="14593" max="14593" width="4.42578125" style="16" customWidth="1"/>
    <col min="14594" max="14594" width="8.85546875" style="16" customWidth="1"/>
    <col min="14595" max="14595" width="53.28515625" style="16" customWidth="1"/>
    <col min="14596" max="14596" width="7.85546875" style="16" customWidth="1"/>
    <col min="14597" max="14597" width="10.140625" style="16" customWidth="1"/>
    <col min="14598" max="14848" width="9.140625" style="16"/>
    <col min="14849" max="14849" width="4.42578125" style="16" customWidth="1"/>
    <col min="14850" max="14850" width="8.85546875" style="16" customWidth="1"/>
    <col min="14851" max="14851" width="53.28515625" style="16" customWidth="1"/>
    <col min="14852" max="14852" width="7.85546875" style="16" customWidth="1"/>
    <col min="14853" max="14853" width="10.140625" style="16" customWidth="1"/>
    <col min="14854" max="15104" width="9.140625" style="16"/>
    <col min="15105" max="15105" width="4.42578125" style="16" customWidth="1"/>
    <col min="15106" max="15106" width="8.85546875" style="16" customWidth="1"/>
    <col min="15107" max="15107" width="53.28515625" style="16" customWidth="1"/>
    <col min="15108" max="15108" width="7.85546875" style="16" customWidth="1"/>
    <col min="15109" max="15109" width="10.140625" style="16" customWidth="1"/>
    <col min="15110" max="15360" width="9.140625" style="16"/>
    <col min="15361" max="15361" width="4.42578125" style="16" customWidth="1"/>
    <col min="15362" max="15362" width="8.85546875" style="16" customWidth="1"/>
    <col min="15363" max="15363" width="53.28515625" style="16" customWidth="1"/>
    <col min="15364" max="15364" width="7.85546875" style="16" customWidth="1"/>
    <col min="15365" max="15365" width="10.140625" style="16" customWidth="1"/>
    <col min="15366" max="15616" width="9.140625" style="16"/>
    <col min="15617" max="15617" width="4.42578125" style="16" customWidth="1"/>
    <col min="15618" max="15618" width="8.85546875" style="16" customWidth="1"/>
    <col min="15619" max="15619" width="53.28515625" style="16" customWidth="1"/>
    <col min="15620" max="15620" width="7.85546875" style="16" customWidth="1"/>
    <col min="15621" max="15621" width="10.140625" style="16" customWidth="1"/>
    <col min="15622" max="15872" width="9.140625" style="16"/>
    <col min="15873" max="15873" width="4.42578125" style="16" customWidth="1"/>
    <col min="15874" max="15874" width="8.85546875" style="16" customWidth="1"/>
    <col min="15875" max="15875" width="53.28515625" style="16" customWidth="1"/>
    <col min="15876" max="15876" width="7.85546875" style="16" customWidth="1"/>
    <col min="15877" max="15877" width="10.140625" style="16" customWidth="1"/>
    <col min="15878" max="16128" width="9.140625" style="16"/>
    <col min="16129" max="16129" width="4.42578125" style="16" customWidth="1"/>
    <col min="16130" max="16130" width="8.85546875" style="16" customWidth="1"/>
    <col min="16131" max="16131" width="53.28515625" style="16" customWidth="1"/>
    <col min="16132" max="16132" width="7.85546875" style="16" customWidth="1"/>
    <col min="16133" max="16133" width="10.140625" style="16" customWidth="1"/>
    <col min="16134" max="16384" width="9.140625" style="16"/>
  </cols>
  <sheetData>
    <row r="1" spans="1:5" ht="19.899999999999999" customHeight="1" x14ac:dyDescent="0.2">
      <c r="A1" s="41" t="s">
        <v>101</v>
      </c>
      <c r="B1" s="42"/>
      <c r="C1" s="42"/>
      <c r="D1" s="42"/>
      <c r="E1" s="42"/>
    </row>
    <row r="2" spans="1:5" ht="40.15" customHeight="1" x14ac:dyDescent="0.2">
      <c r="A2" s="43" t="s">
        <v>11</v>
      </c>
      <c r="B2" s="43"/>
      <c r="C2" s="43"/>
      <c r="D2" s="43"/>
      <c r="E2" s="43"/>
    </row>
    <row r="3" spans="1:5" x14ac:dyDescent="0.2">
      <c r="A3" s="19" t="s">
        <v>22</v>
      </c>
      <c r="B3" s="15" t="s">
        <v>23</v>
      </c>
      <c r="C3" s="8" t="s">
        <v>24</v>
      </c>
      <c r="D3" s="19" t="s">
        <v>25</v>
      </c>
      <c r="E3" s="15" t="s">
        <v>26</v>
      </c>
    </row>
    <row r="4" spans="1:5" x14ac:dyDescent="0.2">
      <c r="A4" s="18"/>
      <c r="B4" s="18"/>
      <c r="C4" s="18" t="s">
        <v>94</v>
      </c>
      <c r="D4" s="18"/>
      <c r="E4" s="18"/>
    </row>
    <row r="5" spans="1:5" x14ac:dyDescent="0.2">
      <c r="A5" s="18"/>
      <c r="B5" s="18"/>
      <c r="C5" s="18" t="s">
        <v>95</v>
      </c>
      <c r="D5" s="18"/>
      <c r="E5" s="18"/>
    </row>
    <row r="6" spans="1:5" ht="22.5" x14ac:dyDescent="0.2">
      <c r="A6" s="20">
        <v>1</v>
      </c>
      <c r="B6" s="21" t="s">
        <v>1</v>
      </c>
      <c r="C6" s="22" t="s">
        <v>9</v>
      </c>
      <c r="D6" s="21" t="s">
        <v>0</v>
      </c>
      <c r="E6" s="23">
        <v>2</v>
      </c>
    </row>
    <row r="7" spans="1:5" ht="56.25" x14ac:dyDescent="0.2">
      <c r="A7" s="20">
        <f>A6+1</f>
        <v>2</v>
      </c>
      <c r="B7" s="21" t="s">
        <v>1</v>
      </c>
      <c r="C7" s="22" t="s">
        <v>10</v>
      </c>
      <c r="D7" s="21" t="s">
        <v>3</v>
      </c>
      <c r="E7" s="23">
        <v>7.3</v>
      </c>
    </row>
    <row r="8" spans="1:5" ht="22.5" x14ac:dyDescent="0.2">
      <c r="A8" s="20">
        <f>A7+1</f>
        <v>3</v>
      </c>
      <c r="B8" s="21" t="s">
        <v>17</v>
      </c>
      <c r="C8" s="22" t="s">
        <v>18</v>
      </c>
      <c r="D8" s="21" t="s">
        <v>5</v>
      </c>
      <c r="E8" s="23">
        <v>15.5</v>
      </c>
    </row>
    <row r="9" spans="1:5" ht="33.75" x14ac:dyDescent="0.2">
      <c r="A9" s="20">
        <f>A8+1</f>
        <v>4</v>
      </c>
      <c r="B9" s="21" t="s">
        <v>17</v>
      </c>
      <c r="C9" s="22" t="s">
        <v>19</v>
      </c>
      <c r="D9" s="21" t="s">
        <v>3</v>
      </c>
      <c r="E9" s="23">
        <v>21</v>
      </c>
    </row>
    <row r="10" spans="1:5" x14ac:dyDescent="0.2">
      <c r="A10" s="18"/>
      <c r="B10" s="18"/>
      <c r="C10" s="18" t="s">
        <v>96</v>
      </c>
      <c r="D10" s="18"/>
      <c r="E10" s="18"/>
    </row>
    <row r="11" spans="1:5" x14ac:dyDescent="0.2">
      <c r="A11" s="18"/>
      <c r="B11" s="18"/>
      <c r="C11" s="18" t="s">
        <v>97</v>
      </c>
      <c r="D11" s="18"/>
      <c r="E11" s="18"/>
    </row>
    <row r="12" spans="1:5" ht="67.5" x14ac:dyDescent="0.2">
      <c r="A12" s="20">
        <f>A7+1</f>
        <v>3</v>
      </c>
      <c r="B12" s="21" t="s">
        <v>2</v>
      </c>
      <c r="C12" s="22" t="s">
        <v>7</v>
      </c>
      <c r="D12" s="21" t="s">
        <v>3</v>
      </c>
      <c r="E12" s="23">
        <v>9.3000000000000007</v>
      </c>
    </row>
    <row r="13" spans="1:5" ht="33.75" x14ac:dyDescent="0.2">
      <c r="A13" s="20">
        <f t="shared" ref="A13:A14" si="0">A12+1</f>
        <v>4</v>
      </c>
      <c r="B13" s="21" t="s">
        <v>2</v>
      </c>
      <c r="C13" s="22" t="s">
        <v>8</v>
      </c>
      <c r="D13" s="21" t="s">
        <v>3</v>
      </c>
      <c r="E13" s="23">
        <v>9.25</v>
      </c>
    </row>
    <row r="14" spans="1:5" ht="33.75" x14ac:dyDescent="0.2">
      <c r="A14" s="20">
        <f t="shared" si="0"/>
        <v>5</v>
      </c>
      <c r="B14" s="21" t="s">
        <v>2</v>
      </c>
      <c r="C14" s="22" t="s">
        <v>132</v>
      </c>
      <c r="D14" s="21" t="s">
        <v>3</v>
      </c>
      <c r="E14" s="23">
        <v>3.94</v>
      </c>
    </row>
    <row r="15" spans="1:5" x14ac:dyDescent="0.2">
      <c r="A15" s="18"/>
      <c r="B15" s="18"/>
      <c r="C15" s="18" t="s">
        <v>98</v>
      </c>
      <c r="D15" s="18"/>
      <c r="E15" s="18"/>
    </row>
    <row r="16" spans="1:5" ht="33.75" x14ac:dyDescent="0.2">
      <c r="A16" s="20">
        <f>A14+1</f>
        <v>6</v>
      </c>
      <c r="B16" s="21" t="s">
        <v>4</v>
      </c>
      <c r="C16" s="22" t="s">
        <v>13</v>
      </c>
      <c r="D16" s="21" t="s">
        <v>0</v>
      </c>
      <c r="E16" s="23">
        <v>3</v>
      </c>
    </row>
    <row r="17" spans="1:5" ht="33.75" x14ac:dyDescent="0.2">
      <c r="A17" s="20">
        <f>A16+1</f>
        <v>7</v>
      </c>
      <c r="B17" s="21" t="s">
        <v>4</v>
      </c>
      <c r="C17" s="22" t="s">
        <v>14</v>
      </c>
      <c r="D17" s="21" t="s">
        <v>0</v>
      </c>
      <c r="E17" s="23">
        <v>1</v>
      </c>
    </row>
    <row r="18" spans="1:5" ht="33.75" x14ac:dyDescent="0.2">
      <c r="A18" s="20">
        <f t="shared" ref="A18:A23" si="1">A17+1</f>
        <v>8</v>
      </c>
      <c r="B18" s="21" t="s">
        <v>4</v>
      </c>
      <c r="C18" s="22" t="s">
        <v>131</v>
      </c>
      <c r="D18" s="21" t="s">
        <v>0</v>
      </c>
      <c r="E18" s="23">
        <v>2</v>
      </c>
    </row>
    <row r="19" spans="1:5" ht="45" x14ac:dyDescent="0.2">
      <c r="A19" s="20">
        <f t="shared" si="1"/>
        <v>9</v>
      </c>
      <c r="B19" s="21" t="s">
        <v>4</v>
      </c>
      <c r="C19" s="22" t="s">
        <v>130</v>
      </c>
      <c r="D19" s="21" t="s">
        <v>0</v>
      </c>
      <c r="E19" s="23">
        <v>3</v>
      </c>
    </row>
    <row r="20" spans="1:5" ht="33.75" x14ac:dyDescent="0.2">
      <c r="A20" s="20">
        <f t="shared" si="1"/>
        <v>10</v>
      </c>
      <c r="B20" s="21" t="s">
        <v>4</v>
      </c>
      <c r="C20" s="22" t="s">
        <v>15</v>
      </c>
      <c r="D20" s="21" t="s">
        <v>0</v>
      </c>
      <c r="E20" s="23">
        <v>1</v>
      </c>
    </row>
    <row r="21" spans="1:5" ht="45" x14ac:dyDescent="0.2">
      <c r="A21" s="20">
        <f t="shared" si="1"/>
        <v>11</v>
      </c>
      <c r="B21" s="21" t="s">
        <v>4</v>
      </c>
      <c r="C21" s="22" t="s">
        <v>16</v>
      </c>
      <c r="D21" s="21" t="s">
        <v>0</v>
      </c>
      <c r="E21" s="23">
        <v>2</v>
      </c>
    </row>
    <row r="22" spans="1:5" ht="22.5" x14ac:dyDescent="0.2">
      <c r="A22" s="20">
        <f t="shared" si="1"/>
        <v>12</v>
      </c>
      <c r="B22" s="21" t="s">
        <v>4</v>
      </c>
      <c r="C22" s="22" t="s">
        <v>6</v>
      </c>
      <c r="D22" s="21" t="s">
        <v>0</v>
      </c>
      <c r="E22" s="23">
        <v>6</v>
      </c>
    </row>
    <row r="23" spans="1:5" ht="22.5" x14ac:dyDescent="0.2">
      <c r="A23" s="20">
        <f t="shared" si="1"/>
        <v>13</v>
      </c>
      <c r="B23" s="21" t="s">
        <v>4</v>
      </c>
      <c r="C23" s="22" t="s">
        <v>12</v>
      </c>
      <c r="D23" s="21" t="s">
        <v>0</v>
      </c>
      <c r="E23" s="23">
        <v>3</v>
      </c>
    </row>
    <row r="24" spans="1:5" x14ac:dyDescent="0.2">
      <c r="A24" s="18"/>
      <c r="B24" s="18"/>
      <c r="C24" s="18" t="s">
        <v>100</v>
      </c>
      <c r="D24" s="18"/>
      <c r="E24" s="18"/>
    </row>
    <row r="25" spans="1:5" ht="33.75" x14ac:dyDescent="0.2">
      <c r="A25" s="20">
        <f>A23+1</f>
        <v>14</v>
      </c>
      <c r="B25" s="21" t="s">
        <v>17</v>
      </c>
      <c r="C25" s="22" t="s">
        <v>20</v>
      </c>
      <c r="D25" s="21" t="s">
        <v>3</v>
      </c>
      <c r="E25" s="23">
        <v>22</v>
      </c>
    </row>
    <row r="26" spans="1:5" x14ac:dyDescent="0.2">
      <c r="A26" s="18"/>
      <c r="B26" s="18"/>
      <c r="C26" s="18" t="s">
        <v>99</v>
      </c>
      <c r="D26" s="18"/>
      <c r="E26" s="18"/>
    </row>
    <row r="27" spans="1:5" ht="22.5" x14ac:dyDescent="0.2">
      <c r="A27" s="20">
        <f>A25+1</f>
        <v>15</v>
      </c>
      <c r="B27" s="21" t="s">
        <v>17</v>
      </c>
      <c r="C27" s="22" t="s">
        <v>21</v>
      </c>
      <c r="D27" s="21" t="s">
        <v>3</v>
      </c>
      <c r="E27" s="23">
        <v>22</v>
      </c>
    </row>
    <row r="28" spans="1:5" ht="33.75" x14ac:dyDescent="0.2">
      <c r="A28" s="20">
        <f t="shared" ref="A28" si="2">A27+1</f>
        <v>16</v>
      </c>
      <c r="B28" s="21" t="s">
        <v>17</v>
      </c>
      <c r="C28" s="22" t="s">
        <v>129</v>
      </c>
      <c r="D28" s="21" t="s">
        <v>3</v>
      </c>
      <c r="E28" s="23">
        <v>72</v>
      </c>
    </row>
  </sheetData>
  <mergeCells count="2">
    <mergeCell ref="A1:E1"/>
    <mergeCell ref="A2:E2"/>
  </mergeCells>
  <phoneticPr fontId="4" type="noConversion"/>
  <printOptions horizontalCentered="1"/>
  <pageMargins left="0.78740157480314965" right="0.59055118110236227" top="0.39370078740157483" bottom="0.39370078740157483" header="0.51181102362204722" footer="0.51181102362204722"/>
  <pageSetup paperSize="9" fitToHeight="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8" zoomScaleNormal="100" zoomScaleSheetLayoutView="100" workbookViewId="0">
      <selection activeCell="C27" sqref="C27"/>
    </sheetView>
  </sheetViews>
  <sheetFormatPr defaultRowHeight="12.75" x14ac:dyDescent="0.25"/>
  <cols>
    <col min="1" max="1" width="3.5703125" style="1" customWidth="1"/>
    <col min="2" max="2" width="9.140625" style="1" customWidth="1"/>
    <col min="3" max="3" width="78.140625" style="1" customWidth="1"/>
    <col min="4" max="4" width="5" style="1" customWidth="1"/>
    <col min="5" max="5" width="6.28515625" style="1" customWidth="1"/>
    <col min="6" max="6" width="2.140625" style="1" customWidth="1"/>
    <col min="7" max="16384" width="9.140625" style="1"/>
  </cols>
  <sheetData>
    <row r="1" spans="1:5" s="16" customFormat="1" ht="19.899999999999999" customHeight="1" x14ac:dyDescent="0.2">
      <c r="A1" s="41" t="s">
        <v>102</v>
      </c>
      <c r="B1" s="42"/>
      <c r="C1" s="42"/>
      <c r="D1" s="42"/>
      <c r="E1" s="42"/>
    </row>
    <row r="2" spans="1:5" s="16" customFormat="1" ht="40.15" customHeight="1" x14ac:dyDescent="0.2">
      <c r="A2" s="43" t="s">
        <v>11</v>
      </c>
      <c r="B2" s="43"/>
      <c r="C2" s="43"/>
      <c r="D2" s="43"/>
      <c r="E2" s="43"/>
    </row>
    <row r="3" spans="1:5" ht="41.25" customHeight="1" x14ac:dyDescent="0.25">
      <c r="A3" s="19" t="s">
        <v>22</v>
      </c>
      <c r="B3" s="15" t="s">
        <v>23</v>
      </c>
      <c r="C3" s="8" t="s">
        <v>24</v>
      </c>
      <c r="D3" s="19" t="s">
        <v>25</v>
      </c>
      <c r="E3" s="15" t="s">
        <v>26</v>
      </c>
    </row>
    <row r="4" spans="1:5" ht="12.6" customHeight="1" x14ac:dyDescent="0.2">
      <c r="A4" s="5"/>
      <c r="B4" s="5"/>
      <c r="C4" s="6" t="s">
        <v>27</v>
      </c>
      <c r="D4" s="5"/>
      <c r="E4" s="5"/>
    </row>
    <row r="5" spans="1:5" ht="33.75" customHeight="1" x14ac:dyDescent="0.2">
      <c r="A5" s="7">
        <v>1</v>
      </c>
      <c r="B5" s="8" t="s">
        <v>28</v>
      </c>
      <c r="C5" s="8" t="s">
        <v>29</v>
      </c>
      <c r="D5" s="9" t="s">
        <v>30</v>
      </c>
      <c r="E5" s="10">
        <v>1</v>
      </c>
    </row>
    <row r="6" spans="1:5" ht="12.2" customHeight="1" x14ac:dyDescent="0.2">
      <c r="A6" s="5"/>
      <c r="B6" s="5"/>
      <c r="C6" s="6" t="s">
        <v>31</v>
      </c>
      <c r="D6" s="5"/>
      <c r="E6" s="5"/>
    </row>
    <row r="7" spans="1:5" ht="22.5" customHeight="1" x14ac:dyDescent="0.25">
      <c r="A7" s="7">
        <v>2</v>
      </c>
      <c r="B7" s="8" t="s">
        <v>32</v>
      </c>
      <c r="C7" s="8" t="s">
        <v>33</v>
      </c>
      <c r="D7" s="11" t="s">
        <v>34</v>
      </c>
      <c r="E7" s="12">
        <v>49.28</v>
      </c>
    </row>
    <row r="8" spans="1:5" ht="22.5" customHeight="1" x14ac:dyDescent="0.25">
      <c r="A8" s="7">
        <v>3</v>
      </c>
      <c r="B8" s="8" t="s">
        <v>35</v>
      </c>
      <c r="C8" s="8" t="s">
        <v>36</v>
      </c>
      <c r="D8" s="11" t="s">
        <v>37</v>
      </c>
      <c r="E8" s="13">
        <v>154</v>
      </c>
    </row>
    <row r="9" spans="1:5" ht="22.5" customHeight="1" x14ac:dyDescent="0.25">
      <c r="A9" s="7">
        <v>4</v>
      </c>
      <c r="B9" s="8" t="s">
        <v>35</v>
      </c>
      <c r="C9" s="8" t="s">
        <v>38</v>
      </c>
      <c r="D9" s="11" t="s">
        <v>37</v>
      </c>
      <c r="E9" s="13">
        <v>154</v>
      </c>
    </row>
    <row r="10" spans="1:5" ht="22.5" customHeight="1" x14ac:dyDescent="0.25">
      <c r="A10" s="7">
        <v>5</v>
      </c>
      <c r="B10" s="8" t="s">
        <v>39</v>
      </c>
      <c r="C10" s="8" t="s">
        <v>40</v>
      </c>
      <c r="D10" s="11" t="s">
        <v>34</v>
      </c>
      <c r="E10" s="12">
        <v>36.96</v>
      </c>
    </row>
    <row r="11" spans="1:5" ht="22.5" customHeight="1" x14ac:dyDescent="0.25">
      <c r="A11" s="7">
        <v>6</v>
      </c>
      <c r="B11" s="8" t="s">
        <v>41</v>
      </c>
      <c r="C11" s="8" t="s">
        <v>42</v>
      </c>
      <c r="D11" s="11" t="s">
        <v>37</v>
      </c>
      <c r="E11" s="13">
        <v>57</v>
      </c>
    </row>
    <row r="12" spans="1:5" ht="33.75" customHeight="1" x14ac:dyDescent="0.2">
      <c r="A12" s="7">
        <v>7</v>
      </c>
      <c r="B12" s="14" t="s">
        <v>43</v>
      </c>
      <c r="C12" s="8" t="s">
        <v>44</v>
      </c>
      <c r="D12" s="9" t="s">
        <v>37</v>
      </c>
      <c r="E12" s="10">
        <v>38</v>
      </c>
    </row>
    <row r="13" spans="1:5" ht="33.75" customHeight="1" x14ac:dyDescent="0.2">
      <c r="A13" s="7">
        <v>8</v>
      </c>
      <c r="B13" s="14" t="s">
        <v>43</v>
      </c>
      <c r="C13" s="8" t="s">
        <v>45</v>
      </c>
      <c r="D13" s="9" t="s">
        <v>37</v>
      </c>
      <c r="E13" s="10">
        <v>69</v>
      </c>
    </row>
    <row r="14" spans="1:5" ht="22.5" customHeight="1" x14ac:dyDescent="0.25">
      <c r="A14" s="7">
        <v>9</v>
      </c>
      <c r="B14" s="8" t="s">
        <v>46</v>
      </c>
      <c r="C14" s="8" t="s">
        <v>47</v>
      </c>
      <c r="D14" s="11" t="s">
        <v>37</v>
      </c>
      <c r="E14" s="13">
        <v>100</v>
      </c>
    </row>
    <row r="15" spans="1:5" ht="33.75" customHeight="1" x14ac:dyDescent="0.2">
      <c r="A15" s="7">
        <v>10</v>
      </c>
      <c r="B15" s="8" t="s">
        <v>28</v>
      </c>
      <c r="C15" s="8" t="s">
        <v>48</v>
      </c>
      <c r="D15" s="9" t="s">
        <v>49</v>
      </c>
      <c r="E15" s="10">
        <v>1</v>
      </c>
    </row>
    <row r="16" spans="1:5" ht="33.75" customHeight="1" x14ac:dyDescent="0.2">
      <c r="A16" s="7">
        <v>11</v>
      </c>
      <c r="B16" s="8" t="s">
        <v>28</v>
      </c>
      <c r="C16" s="8" t="s">
        <v>50</v>
      </c>
      <c r="D16" s="9" t="s">
        <v>49</v>
      </c>
      <c r="E16" s="10">
        <v>9</v>
      </c>
    </row>
    <row r="17" spans="1:5" ht="33.75" customHeight="1" x14ac:dyDescent="0.2">
      <c r="A17" s="7">
        <v>12</v>
      </c>
      <c r="B17" s="8" t="s">
        <v>28</v>
      </c>
      <c r="C17" s="8" t="s">
        <v>51</v>
      </c>
      <c r="D17" s="9" t="s">
        <v>49</v>
      </c>
      <c r="E17" s="10">
        <v>5</v>
      </c>
    </row>
    <row r="18" spans="1:5" ht="22.5" customHeight="1" x14ac:dyDescent="0.25">
      <c r="A18" s="7">
        <v>13</v>
      </c>
      <c r="B18" s="8" t="s">
        <v>52</v>
      </c>
      <c r="C18" s="8" t="s">
        <v>53</v>
      </c>
      <c r="D18" s="11" t="s">
        <v>49</v>
      </c>
      <c r="E18" s="13">
        <v>1</v>
      </c>
    </row>
    <row r="19" spans="1:5" ht="22.5" customHeight="1" x14ac:dyDescent="0.25">
      <c r="A19" s="7">
        <v>14</v>
      </c>
      <c r="B19" s="8" t="s">
        <v>52</v>
      </c>
      <c r="C19" s="8" t="s">
        <v>54</v>
      </c>
      <c r="D19" s="11" t="s">
        <v>49</v>
      </c>
      <c r="E19" s="13">
        <v>1</v>
      </c>
    </row>
    <row r="20" spans="1:5" ht="22.5" customHeight="1" x14ac:dyDescent="0.25">
      <c r="A20" s="7">
        <v>15</v>
      </c>
      <c r="B20" s="8" t="s">
        <v>52</v>
      </c>
      <c r="C20" s="8" t="s">
        <v>55</v>
      </c>
      <c r="D20" s="11" t="s">
        <v>49</v>
      </c>
      <c r="E20" s="13">
        <v>1</v>
      </c>
    </row>
    <row r="21" spans="1:5" ht="22.5" customHeight="1" x14ac:dyDescent="0.25">
      <c r="A21" s="7">
        <v>16</v>
      </c>
      <c r="B21" s="8" t="s">
        <v>52</v>
      </c>
      <c r="C21" s="8" t="s">
        <v>56</v>
      </c>
      <c r="D21" s="11" t="s">
        <v>49</v>
      </c>
      <c r="E21" s="13">
        <v>1</v>
      </c>
    </row>
    <row r="22" spans="1:5" ht="22.5" customHeight="1" x14ac:dyDescent="0.25">
      <c r="A22" s="7">
        <v>17</v>
      </c>
      <c r="B22" s="8" t="s">
        <v>57</v>
      </c>
      <c r="C22" s="8" t="s">
        <v>58</v>
      </c>
      <c r="D22" s="11" t="s">
        <v>49</v>
      </c>
      <c r="E22" s="13">
        <v>5</v>
      </c>
    </row>
    <row r="23" spans="1:5" ht="12.2" customHeight="1" x14ac:dyDescent="0.2">
      <c r="A23" s="5"/>
      <c r="B23" s="5"/>
      <c r="C23" s="6" t="s">
        <v>59</v>
      </c>
      <c r="D23" s="5"/>
      <c r="E23" s="5"/>
    </row>
    <row r="24" spans="1:5" ht="22.5" customHeight="1" x14ac:dyDescent="0.25">
      <c r="A24" s="7">
        <v>18</v>
      </c>
      <c r="B24" s="8" t="s">
        <v>60</v>
      </c>
      <c r="C24" s="8" t="s">
        <v>61</v>
      </c>
      <c r="D24" s="11" t="s">
        <v>37</v>
      </c>
      <c r="E24" s="13">
        <v>22</v>
      </c>
    </row>
    <row r="25" spans="1:5" ht="22.5" customHeight="1" x14ac:dyDescent="0.25">
      <c r="A25" s="7">
        <v>19</v>
      </c>
      <c r="B25" s="8" t="s">
        <v>60</v>
      </c>
      <c r="C25" s="8" t="s">
        <v>62</v>
      </c>
      <c r="D25" s="11" t="s">
        <v>37</v>
      </c>
      <c r="E25" s="13">
        <v>84</v>
      </c>
    </row>
    <row r="26" spans="1:5" ht="22.5" customHeight="1" x14ac:dyDescent="0.25">
      <c r="A26" s="7">
        <v>20</v>
      </c>
      <c r="B26" s="8" t="s">
        <v>60</v>
      </c>
      <c r="C26" s="8" t="s">
        <v>63</v>
      </c>
      <c r="D26" s="11" t="s">
        <v>37</v>
      </c>
      <c r="E26" s="13">
        <v>15</v>
      </c>
    </row>
    <row r="27" spans="1:5" ht="22.5" customHeight="1" x14ac:dyDescent="0.25">
      <c r="A27" s="7">
        <v>21</v>
      </c>
      <c r="B27" s="8" t="s">
        <v>60</v>
      </c>
      <c r="C27" s="8" t="s">
        <v>64</v>
      </c>
      <c r="D27" s="11" t="s">
        <v>37</v>
      </c>
      <c r="E27" s="13">
        <v>252</v>
      </c>
    </row>
    <row r="28" spans="1:5" ht="22.5" customHeight="1" x14ac:dyDescent="0.25">
      <c r="A28" s="7">
        <v>22</v>
      </c>
      <c r="B28" s="8" t="s">
        <v>65</v>
      </c>
      <c r="C28" s="8" t="s">
        <v>66</v>
      </c>
      <c r="D28" s="11" t="s">
        <v>37</v>
      </c>
      <c r="E28" s="13">
        <v>168</v>
      </c>
    </row>
    <row r="29" spans="1:5" ht="22.5" customHeight="1" x14ac:dyDescent="0.25">
      <c r="A29" s="7">
        <v>23</v>
      </c>
      <c r="B29" s="8" t="s">
        <v>65</v>
      </c>
      <c r="C29" s="8" t="s">
        <v>67</v>
      </c>
      <c r="D29" s="11" t="s">
        <v>37</v>
      </c>
      <c r="E29" s="13">
        <v>239</v>
      </c>
    </row>
    <row r="30" spans="1:5" ht="22.5" customHeight="1" x14ac:dyDescent="0.25">
      <c r="A30" s="7">
        <v>24</v>
      </c>
      <c r="B30" s="8" t="s">
        <v>65</v>
      </c>
      <c r="C30" s="8" t="s">
        <v>68</v>
      </c>
      <c r="D30" s="11" t="s">
        <v>37</v>
      </c>
      <c r="E30" s="13">
        <v>239</v>
      </c>
    </row>
    <row r="31" spans="1:5" ht="22.5" customHeight="1" x14ac:dyDescent="0.25">
      <c r="A31" s="7">
        <v>25</v>
      </c>
      <c r="B31" s="8" t="s">
        <v>60</v>
      </c>
      <c r="C31" s="8" t="s">
        <v>69</v>
      </c>
      <c r="D31" s="11" t="s">
        <v>37</v>
      </c>
      <c r="E31" s="13">
        <v>218</v>
      </c>
    </row>
    <row r="32" spans="1:5" ht="22.5" customHeight="1" x14ac:dyDescent="0.25">
      <c r="A32" s="7">
        <v>26</v>
      </c>
      <c r="B32" s="8" t="s">
        <v>70</v>
      </c>
      <c r="C32" s="8" t="s">
        <v>71</v>
      </c>
      <c r="D32" s="11" t="s">
        <v>49</v>
      </c>
      <c r="E32" s="13">
        <v>8</v>
      </c>
    </row>
    <row r="33" spans="1:5" ht="22.5" customHeight="1" x14ac:dyDescent="0.25">
      <c r="A33" s="7">
        <v>27</v>
      </c>
      <c r="B33" s="8" t="s">
        <v>70</v>
      </c>
      <c r="C33" s="8" t="s">
        <v>72</v>
      </c>
      <c r="D33" s="11" t="s">
        <v>49</v>
      </c>
      <c r="E33" s="13">
        <v>1</v>
      </c>
    </row>
    <row r="34" spans="1:5" ht="22.5" customHeight="1" x14ac:dyDescent="0.25">
      <c r="A34" s="7">
        <v>28</v>
      </c>
      <c r="B34" s="8" t="s">
        <v>73</v>
      </c>
      <c r="C34" s="8" t="s">
        <v>74</v>
      </c>
      <c r="D34" s="11" t="s">
        <v>49</v>
      </c>
      <c r="E34" s="13">
        <v>4</v>
      </c>
    </row>
    <row r="35" spans="1:5" ht="22.5" customHeight="1" x14ac:dyDescent="0.25">
      <c r="A35" s="7">
        <v>29</v>
      </c>
      <c r="B35" s="8" t="s">
        <v>73</v>
      </c>
      <c r="C35" s="8" t="s">
        <v>75</v>
      </c>
      <c r="D35" s="11" t="s">
        <v>49</v>
      </c>
      <c r="E35" s="13">
        <v>4</v>
      </c>
    </row>
    <row r="36" spans="1:5" ht="33.75" customHeight="1" x14ac:dyDescent="0.2">
      <c r="A36" s="7">
        <v>30</v>
      </c>
      <c r="B36" s="8" t="s">
        <v>28</v>
      </c>
      <c r="C36" s="8" t="s">
        <v>76</v>
      </c>
      <c r="D36" s="9" t="s">
        <v>30</v>
      </c>
      <c r="E36" s="10">
        <v>4</v>
      </c>
    </row>
    <row r="37" spans="1:5" ht="22.5" customHeight="1" x14ac:dyDescent="0.25">
      <c r="A37" s="7">
        <v>31</v>
      </c>
      <c r="B37" s="8" t="s">
        <v>70</v>
      </c>
      <c r="C37" s="8" t="s">
        <v>77</v>
      </c>
      <c r="D37" s="11" t="s">
        <v>49</v>
      </c>
      <c r="E37" s="13">
        <v>6</v>
      </c>
    </row>
    <row r="38" spans="1:5" ht="22.5" customHeight="1" x14ac:dyDescent="0.25">
      <c r="A38" s="7">
        <v>32</v>
      </c>
      <c r="B38" s="8" t="s">
        <v>70</v>
      </c>
      <c r="C38" s="8" t="s">
        <v>78</v>
      </c>
      <c r="D38" s="11" t="s">
        <v>49</v>
      </c>
      <c r="E38" s="13">
        <v>6</v>
      </c>
    </row>
    <row r="39" spans="1:5" ht="22.5" customHeight="1" x14ac:dyDescent="0.25">
      <c r="A39" s="7">
        <v>33</v>
      </c>
      <c r="B39" s="8" t="s">
        <v>70</v>
      </c>
      <c r="C39" s="8" t="s">
        <v>79</v>
      </c>
      <c r="D39" s="11" t="s">
        <v>49</v>
      </c>
      <c r="E39" s="13">
        <v>4</v>
      </c>
    </row>
    <row r="40" spans="1:5" ht="33.75" customHeight="1" x14ac:dyDescent="0.2">
      <c r="A40" s="7">
        <v>34</v>
      </c>
      <c r="B40" s="8" t="s">
        <v>80</v>
      </c>
      <c r="C40" s="8" t="s">
        <v>81</v>
      </c>
      <c r="D40" s="9" t="s">
        <v>49</v>
      </c>
      <c r="E40" s="10">
        <v>1</v>
      </c>
    </row>
    <row r="41" spans="1:5" ht="12.2" customHeight="1" x14ac:dyDescent="0.2">
      <c r="A41" s="5"/>
      <c r="B41" s="5"/>
      <c r="C41" s="6" t="s">
        <v>82</v>
      </c>
      <c r="D41" s="5"/>
      <c r="E41" s="5"/>
    </row>
    <row r="42" spans="1:5" ht="22.5" customHeight="1" x14ac:dyDescent="0.25">
      <c r="A42" s="7">
        <v>35</v>
      </c>
      <c r="B42" s="15" t="s">
        <v>83</v>
      </c>
      <c r="C42" s="8" t="s">
        <v>84</v>
      </c>
      <c r="D42" s="11" t="s">
        <v>49</v>
      </c>
      <c r="E42" s="13">
        <v>1</v>
      </c>
    </row>
    <row r="43" spans="1:5" ht="22.5" customHeight="1" x14ac:dyDescent="0.25">
      <c r="A43" s="7">
        <v>36</v>
      </c>
      <c r="B43" s="15" t="s">
        <v>85</v>
      </c>
      <c r="C43" s="8" t="s">
        <v>86</v>
      </c>
      <c r="D43" s="11" t="s">
        <v>87</v>
      </c>
      <c r="E43" s="13">
        <v>19</v>
      </c>
    </row>
    <row r="44" spans="1:5" ht="22.5" customHeight="1" x14ac:dyDescent="0.25">
      <c r="A44" s="7">
        <v>37</v>
      </c>
      <c r="B44" s="15" t="s">
        <v>88</v>
      </c>
      <c r="C44" s="8" t="s">
        <v>89</v>
      </c>
      <c r="D44" s="11" t="s">
        <v>49</v>
      </c>
      <c r="E44" s="13">
        <v>7</v>
      </c>
    </row>
    <row r="45" spans="1:5" ht="22.5" customHeight="1" x14ac:dyDescent="0.25">
      <c r="A45" s="7">
        <v>38</v>
      </c>
      <c r="B45" s="15" t="s">
        <v>90</v>
      </c>
      <c r="C45" s="8" t="s">
        <v>91</v>
      </c>
      <c r="D45" s="11" t="s">
        <v>49</v>
      </c>
      <c r="E45" s="13">
        <v>1</v>
      </c>
    </row>
    <row r="46" spans="1:5" ht="22.5" customHeight="1" x14ac:dyDescent="0.25">
      <c r="A46" s="7">
        <v>39</v>
      </c>
      <c r="B46" s="15" t="s">
        <v>92</v>
      </c>
      <c r="C46" s="8" t="s">
        <v>93</v>
      </c>
      <c r="D46" s="11" t="s">
        <v>49</v>
      </c>
      <c r="E46" s="13">
        <v>24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zoomScaleSheetLayoutView="100" workbookViewId="0">
      <selection sqref="A1:C1"/>
    </sheetView>
  </sheetViews>
  <sheetFormatPr defaultRowHeight="12.75" x14ac:dyDescent="0.25"/>
  <cols>
    <col min="1" max="1" width="2.7109375" style="1" customWidth="1"/>
    <col min="2" max="2" width="91.5703125" style="1" customWidth="1"/>
    <col min="3" max="3" width="14.7109375" style="1" customWidth="1"/>
    <col min="4" max="4" width="2.140625" style="1" customWidth="1"/>
    <col min="5" max="16384" width="9.140625" style="1"/>
  </cols>
  <sheetData>
    <row r="1" spans="1:5" s="16" customFormat="1" ht="19.899999999999999" customHeight="1" x14ac:dyDescent="0.2">
      <c r="A1" s="41" t="s">
        <v>110</v>
      </c>
      <c r="B1" s="41"/>
      <c r="C1" s="41"/>
      <c r="D1" s="28"/>
      <c r="E1" s="28"/>
    </row>
    <row r="2" spans="1:5" s="16" customFormat="1" ht="40.15" customHeight="1" x14ac:dyDescent="0.2">
      <c r="A2" s="43" t="s">
        <v>11</v>
      </c>
      <c r="B2" s="43"/>
      <c r="C2" s="43"/>
      <c r="D2" s="29"/>
      <c r="E2" s="29"/>
    </row>
    <row r="3" spans="1:5" ht="11.85" customHeight="1" x14ac:dyDescent="0.25">
      <c r="A3" s="8" t="s">
        <v>22</v>
      </c>
      <c r="B3" s="8" t="s">
        <v>103</v>
      </c>
      <c r="C3" s="15" t="s">
        <v>105</v>
      </c>
    </row>
    <row r="4" spans="1:5" ht="11.85" customHeight="1" x14ac:dyDescent="0.25">
      <c r="A4" s="19">
        <v>1</v>
      </c>
      <c r="B4" s="8" t="s">
        <v>94</v>
      </c>
      <c r="C4" s="30">
        <f>'KO - drogowy'!G4</f>
        <v>0</v>
      </c>
    </row>
    <row r="5" spans="1:5" ht="11.85" customHeight="1" x14ac:dyDescent="0.25">
      <c r="A5" s="19">
        <v>2</v>
      </c>
      <c r="B5" s="8" t="s">
        <v>113</v>
      </c>
      <c r="C5" s="30">
        <f>'KO - drogowy'!G10</f>
        <v>0</v>
      </c>
    </row>
    <row r="6" spans="1:5" ht="11.85" customHeight="1" x14ac:dyDescent="0.25">
      <c r="A6" s="19">
        <v>3</v>
      </c>
      <c r="B6" s="8" t="s">
        <v>100</v>
      </c>
      <c r="C6" s="30">
        <f>'KO - drogowy'!G24</f>
        <v>0</v>
      </c>
    </row>
    <row r="7" spans="1:5" ht="11.85" customHeight="1" x14ac:dyDescent="0.25">
      <c r="A7" s="19">
        <v>4</v>
      </c>
      <c r="B7" s="8" t="s">
        <v>99</v>
      </c>
      <c r="C7" s="30">
        <f>'KO - drogowy'!G26</f>
        <v>0</v>
      </c>
    </row>
    <row r="8" spans="1:5" ht="12.6" customHeight="1" x14ac:dyDescent="0.25">
      <c r="A8" s="19">
        <v>5</v>
      </c>
      <c r="B8" s="8" t="s">
        <v>29</v>
      </c>
      <c r="C8" s="30">
        <f>'KO - elektryczny'!G4</f>
        <v>0</v>
      </c>
    </row>
    <row r="9" spans="1:5" ht="12.2" customHeight="1" x14ac:dyDescent="0.25">
      <c r="A9" s="19">
        <v>6</v>
      </c>
      <c r="B9" s="8" t="s">
        <v>107</v>
      </c>
      <c r="C9" s="30">
        <f>'KO - elektryczny'!G6</f>
        <v>0</v>
      </c>
    </row>
    <row r="10" spans="1:5" ht="12.2" customHeight="1" x14ac:dyDescent="0.25">
      <c r="A10" s="19">
        <v>7</v>
      </c>
      <c r="B10" s="8" t="s">
        <v>108</v>
      </c>
      <c r="C10" s="30">
        <f>'KO - elektryczny'!G23</f>
        <v>0</v>
      </c>
    </row>
    <row r="11" spans="1:5" ht="12.2" customHeight="1" x14ac:dyDescent="0.25">
      <c r="A11" s="19">
        <v>8</v>
      </c>
      <c r="B11" s="8" t="s">
        <v>109</v>
      </c>
      <c r="C11" s="30">
        <f>'KO - elektryczny'!G41</f>
        <v>0</v>
      </c>
    </row>
    <row r="12" spans="1:5" x14ac:dyDescent="0.25">
      <c r="A12" s="31"/>
      <c r="B12" s="38" t="s">
        <v>112</v>
      </c>
      <c r="C12" s="39">
        <f>SUM(C4:C11)</f>
        <v>0</v>
      </c>
    </row>
    <row r="13" spans="1:5" x14ac:dyDescent="0.25">
      <c r="A13" s="31"/>
      <c r="B13" s="34" t="s">
        <v>111</v>
      </c>
      <c r="C13" s="39">
        <f>ROUND(C12*0.23,2)</f>
        <v>0</v>
      </c>
    </row>
    <row r="14" spans="1:5" ht="12.2" customHeight="1" x14ac:dyDescent="0.2">
      <c r="A14" s="35"/>
      <c r="B14" s="36" t="s">
        <v>106</v>
      </c>
      <c r="C14" s="40">
        <f>C13+C12</f>
        <v>0</v>
      </c>
    </row>
  </sheetData>
  <mergeCells count="2">
    <mergeCell ref="A1:C1"/>
    <mergeCell ref="A2:C2"/>
  </mergeCells>
  <pageMargins left="0.7" right="0.7" top="0.75" bottom="0.75" header="0.3" footer="0.3"/>
  <pageSetup paperSize="9" scale="80" orientation="portrait" r:id="rId1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4" zoomScaleNormal="100" zoomScaleSheetLayoutView="100" workbookViewId="0">
      <selection activeCell="K16" sqref="K16"/>
    </sheetView>
  </sheetViews>
  <sheetFormatPr defaultRowHeight="11.25" x14ac:dyDescent="0.2"/>
  <cols>
    <col min="1" max="1" width="4.42578125" style="16" customWidth="1"/>
    <col min="2" max="2" width="8.85546875" style="16" customWidth="1"/>
    <col min="3" max="3" width="53.28515625" style="16" customWidth="1"/>
    <col min="4" max="4" width="7.85546875" style="16" customWidth="1"/>
    <col min="5" max="5" width="10.140625" style="17" customWidth="1"/>
    <col min="6" max="256" width="9.140625" style="16"/>
    <col min="257" max="257" width="4.42578125" style="16" customWidth="1"/>
    <col min="258" max="258" width="8.85546875" style="16" customWidth="1"/>
    <col min="259" max="259" width="53.28515625" style="16" customWidth="1"/>
    <col min="260" max="260" width="7.85546875" style="16" customWidth="1"/>
    <col min="261" max="261" width="10.140625" style="16" customWidth="1"/>
    <col min="262" max="512" width="9.140625" style="16"/>
    <col min="513" max="513" width="4.42578125" style="16" customWidth="1"/>
    <col min="514" max="514" width="8.85546875" style="16" customWidth="1"/>
    <col min="515" max="515" width="53.28515625" style="16" customWidth="1"/>
    <col min="516" max="516" width="7.85546875" style="16" customWidth="1"/>
    <col min="517" max="517" width="10.140625" style="16" customWidth="1"/>
    <col min="518" max="768" width="9.140625" style="16"/>
    <col min="769" max="769" width="4.42578125" style="16" customWidth="1"/>
    <col min="770" max="770" width="8.85546875" style="16" customWidth="1"/>
    <col min="771" max="771" width="53.28515625" style="16" customWidth="1"/>
    <col min="772" max="772" width="7.85546875" style="16" customWidth="1"/>
    <col min="773" max="773" width="10.140625" style="16" customWidth="1"/>
    <col min="774" max="1024" width="9.140625" style="16"/>
    <col min="1025" max="1025" width="4.42578125" style="16" customWidth="1"/>
    <col min="1026" max="1026" width="8.85546875" style="16" customWidth="1"/>
    <col min="1027" max="1027" width="53.28515625" style="16" customWidth="1"/>
    <col min="1028" max="1028" width="7.85546875" style="16" customWidth="1"/>
    <col min="1029" max="1029" width="10.140625" style="16" customWidth="1"/>
    <col min="1030" max="1280" width="9.140625" style="16"/>
    <col min="1281" max="1281" width="4.42578125" style="16" customWidth="1"/>
    <col min="1282" max="1282" width="8.85546875" style="16" customWidth="1"/>
    <col min="1283" max="1283" width="53.28515625" style="16" customWidth="1"/>
    <col min="1284" max="1284" width="7.85546875" style="16" customWidth="1"/>
    <col min="1285" max="1285" width="10.140625" style="16" customWidth="1"/>
    <col min="1286" max="1536" width="9.140625" style="16"/>
    <col min="1537" max="1537" width="4.42578125" style="16" customWidth="1"/>
    <col min="1538" max="1538" width="8.85546875" style="16" customWidth="1"/>
    <col min="1539" max="1539" width="53.28515625" style="16" customWidth="1"/>
    <col min="1540" max="1540" width="7.85546875" style="16" customWidth="1"/>
    <col min="1541" max="1541" width="10.140625" style="16" customWidth="1"/>
    <col min="1542" max="1792" width="9.140625" style="16"/>
    <col min="1793" max="1793" width="4.42578125" style="16" customWidth="1"/>
    <col min="1794" max="1794" width="8.85546875" style="16" customWidth="1"/>
    <col min="1795" max="1795" width="53.28515625" style="16" customWidth="1"/>
    <col min="1796" max="1796" width="7.85546875" style="16" customWidth="1"/>
    <col min="1797" max="1797" width="10.140625" style="16" customWidth="1"/>
    <col min="1798" max="2048" width="9.140625" style="16"/>
    <col min="2049" max="2049" width="4.42578125" style="16" customWidth="1"/>
    <col min="2050" max="2050" width="8.85546875" style="16" customWidth="1"/>
    <col min="2051" max="2051" width="53.28515625" style="16" customWidth="1"/>
    <col min="2052" max="2052" width="7.85546875" style="16" customWidth="1"/>
    <col min="2053" max="2053" width="10.140625" style="16" customWidth="1"/>
    <col min="2054" max="2304" width="9.140625" style="16"/>
    <col min="2305" max="2305" width="4.42578125" style="16" customWidth="1"/>
    <col min="2306" max="2306" width="8.85546875" style="16" customWidth="1"/>
    <col min="2307" max="2307" width="53.28515625" style="16" customWidth="1"/>
    <col min="2308" max="2308" width="7.85546875" style="16" customWidth="1"/>
    <col min="2309" max="2309" width="10.140625" style="16" customWidth="1"/>
    <col min="2310" max="2560" width="9.140625" style="16"/>
    <col min="2561" max="2561" width="4.42578125" style="16" customWidth="1"/>
    <col min="2562" max="2562" width="8.85546875" style="16" customWidth="1"/>
    <col min="2563" max="2563" width="53.28515625" style="16" customWidth="1"/>
    <col min="2564" max="2564" width="7.85546875" style="16" customWidth="1"/>
    <col min="2565" max="2565" width="10.140625" style="16" customWidth="1"/>
    <col min="2566" max="2816" width="9.140625" style="16"/>
    <col min="2817" max="2817" width="4.42578125" style="16" customWidth="1"/>
    <col min="2818" max="2818" width="8.85546875" style="16" customWidth="1"/>
    <col min="2819" max="2819" width="53.28515625" style="16" customWidth="1"/>
    <col min="2820" max="2820" width="7.85546875" style="16" customWidth="1"/>
    <col min="2821" max="2821" width="10.140625" style="16" customWidth="1"/>
    <col min="2822" max="3072" width="9.140625" style="16"/>
    <col min="3073" max="3073" width="4.42578125" style="16" customWidth="1"/>
    <col min="3074" max="3074" width="8.85546875" style="16" customWidth="1"/>
    <col min="3075" max="3075" width="53.28515625" style="16" customWidth="1"/>
    <col min="3076" max="3076" width="7.85546875" style="16" customWidth="1"/>
    <col min="3077" max="3077" width="10.140625" style="16" customWidth="1"/>
    <col min="3078" max="3328" width="9.140625" style="16"/>
    <col min="3329" max="3329" width="4.42578125" style="16" customWidth="1"/>
    <col min="3330" max="3330" width="8.85546875" style="16" customWidth="1"/>
    <col min="3331" max="3331" width="53.28515625" style="16" customWidth="1"/>
    <col min="3332" max="3332" width="7.85546875" style="16" customWidth="1"/>
    <col min="3333" max="3333" width="10.140625" style="16" customWidth="1"/>
    <col min="3334" max="3584" width="9.140625" style="16"/>
    <col min="3585" max="3585" width="4.42578125" style="16" customWidth="1"/>
    <col min="3586" max="3586" width="8.85546875" style="16" customWidth="1"/>
    <col min="3587" max="3587" width="53.28515625" style="16" customWidth="1"/>
    <col min="3588" max="3588" width="7.85546875" style="16" customWidth="1"/>
    <col min="3589" max="3589" width="10.140625" style="16" customWidth="1"/>
    <col min="3590" max="3840" width="9.140625" style="16"/>
    <col min="3841" max="3841" width="4.42578125" style="16" customWidth="1"/>
    <col min="3842" max="3842" width="8.85546875" style="16" customWidth="1"/>
    <col min="3843" max="3843" width="53.28515625" style="16" customWidth="1"/>
    <col min="3844" max="3844" width="7.85546875" style="16" customWidth="1"/>
    <col min="3845" max="3845" width="10.140625" style="16" customWidth="1"/>
    <col min="3846" max="4096" width="9.140625" style="16"/>
    <col min="4097" max="4097" width="4.42578125" style="16" customWidth="1"/>
    <col min="4098" max="4098" width="8.85546875" style="16" customWidth="1"/>
    <col min="4099" max="4099" width="53.28515625" style="16" customWidth="1"/>
    <col min="4100" max="4100" width="7.85546875" style="16" customWidth="1"/>
    <col min="4101" max="4101" width="10.140625" style="16" customWidth="1"/>
    <col min="4102" max="4352" width="9.140625" style="16"/>
    <col min="4353" max="4353" width="4.42578125" style="16" customWidth="1"/>
    <col min="4354" max="4354" width="8.85546875" style="16" customWidth="1"/>
    <col min="4355" max="4355" width="53.28515625" style="16" customWidth="1"/>
    <col min="4356" max="4356" width="7.85546875" style="16" customWidth="1"/>
    <col min="4357" max="4357" width="10.140625" style="16" customWidth="1"/>
    <col min="4358" max="4608" width="9.140625" style="16"/>
    <col min="4609" max="4609" width="4.42578125" style="16" customWidth="1"/>
    <col min="4610" max="4610" width="8.85546875" style="16" customWidth="1"/>
    <col min="4611" max="4611" width="53.28515625" style="16" customWidth="1"/>
    <col min="4612" max="4612" width="7.85546875" style="16" customWidth="1"/>
    <col min="4613" max="4613" width="10.140625" style="16" customWidth="1"/>
    <col min="4614" max="4864" width="9.140625" style="16"/>
    <col min="4865" max="4865" width="4.42578125" style="16" customWidth="1"/>
    <col min="4866" max="4866" width="8.85546875" style="16" customWidth="1"/>
    <col min="4867" max="4867" width="53.28515625" style="16" customWidth="1"/>
    <col min="4868" max="4868" width="7.85546875" style="16" customWidth="1"/>
    <col min="4869" max="4869" width="10.140625" style="16" customWidth="1"/>
    <col min="4870" max="5120" width="9.140625" style="16"/>
    <col min="5121" max="5121" width="4.42578125" style="16" customWidth="1"/>
    <col min="5122" max="5122" width="8.85546875" style="16" customWidth="1"/>
    <col min="5123" max="5123" width="53.28515625" style="16" customWidth="1"/>
    <col min="5124" max="5124" width="7.85546875" style="16" customWidth="1"/>
    <col min="5125" max="5125" width="10.140625" style="16" customWidth="1"/>
    <col min="5126" max="5376" width="9.140625" style="16"/>
    <col min="5377" max="5377" width="4.42578125" style="16" customWidth="1"/>
    <col min="5378" max="5378" width="8.85546875" style="16" customWidth="1"/>
    <col min="5379" max="5379" width="53.28515625" style="16" customWidth="1"/>
    <col min="5380" max="5380" width="7.85546875" style="16" customWidth="1"/>
    <col min="5381" max="5381" width="10.140625" style="16" customWidth="1"/>
    <col min="5382" max="5632" width="9.140625" style="16"/>
    <col min="5633" max="5633" width="4.42578125" style="16" customWidth="1"/>
    <col min="5634" max="5634" width="8.85546875" style="16" customWidth="1"/>
    <col min="5635" max="5635" width="53.28515625" style="16" customWidth="1"/>
    <col min="5636" max="5636" width="7.85546875" style="16" customWidth="1"/>
    <col min="5637" max="5637" width="10.140625" style="16" customWidth="1"/>
    <col min="5638" max="5888" width="9.140625" style="16"/>
    <col min="5889" max="5889" width="4.42578125" style="16" customWidth="1"/>
    <col min="5890" max="5890" width="8.85546875" style="16" customWidth="1"/>
    <col min="5891" max="5891" width="53.28515625" style="16" customWidth="1"/>
    <col min="5892" max="5892" width="7.85546875" style="16" customWidth="1"/>
    <col min="5893" max="5893" width="10.140625" style="16" customWidth="1"/>
    <col min="5894" max="6144" width="9.140625" style="16"/>
    <col min="6145" max="6145" width="4.42578125" style="16" customWidth="1"/>
    <col min="6146" max="6146" width="8.85546875" style="16" customWidth="1"/>
    <col min="6147" max="6147" width="53.28515625" style="16" customWidth="1"/>
    <col min="6148" max="6148" width="7.85546875" style="16" customWidth="1"/>
    <col min="6149" max="6149" width="10.140625" style="16" customWidth="1"/>
    <col min="6150" max="6400" width="9.140625" style="16"/>
    <col min="6401" max="6401" width="4.42578125" style="16" customWidth="1"/>
    <col min="6402" max="6402" width="8.85546875" style="16" customWidth="1"/>
    <col min="6403" max="6403" width="53.28515625" style="16" customWidth="1"/>
    <col min="6404" max="6404" width="7.85546875" style="16" customWidth="1"/>
    <col min="6405" max="6405" width="10.140625" style="16" customWidth="1"/>
    <col min="6406" max="6656" width="9.140625" style="16"/>
    <col min="6657" max="6657" width="4.42578125" style="16" customWidth="1"/>
    <col min="6658" max="6658" width="8.85546875" style="16" customWidth="1"/>
    <col min="6659" max="6659" width="53.28515625" style="16" customWidth="1"/>
    <col min="6660" max="6660" width="7.85546875" style="16" customWidth="1"/>
    <col min="6661" max="6661" width="10.140625" style="16" customWidth="1"/>
    <col min="6662" max="6912" width="9.140625" style="16"/>
    <col min="6913" max="6913" width="4.42578125" style="16" customWidth="1"/>
    <col min="6914" max="6914" width="8.85546875" style="16" customWidth="1"/>
    <col min="6915" max="6915" width="53.28515625" style="16" customWidth="1"/>
    <col min="6916" max="6916" width="7.85546875" style="16" customWidth="1"/>
    <col min="6917" max="6917" width="10.140625" style="16" customWidth="1"/>
    <col min="6918" max="7168" width="9.140625" style="16"/>
    <col min="7169" max="7169" width="4.42578125" style="16" customWidth="1"/>
    <col min="7170" max="7170" width="8.85546875" style="16" customWidth="1"/>
    <col min="7171" max="7171" width="53.28515625" style="16" customWidth="1"/>
    <col min="7172" max="7172" width="7.85546875" style="16" customWidth="1"/>
    <col min="7173" max="7173" width="10.140625" style="16" customWidth="1"/>
    <col min="7174" max="7424" width="9.140625" style="16"/>
    <col min="7425" max="7425" width="4.42578125" style="16" customWidth="1"/>
    <col min="7426" max="7426" width="8.85546875" style="16" customWidth="1"/>
    <col min="7427" max="7427" width="53.28515625" style="16" customWidth="1"/>
    <col min="7428" max="7428" width="7.85546875" style="16" customWidth="1"/>
    <col min="7429" max="7429" width="10.140625" style="16" customWidth="1"/>
    <col min="7430" max="7680" width="9.140625" style="16"/>
    <col min="7681" max="7681" width="4.42578125" style="16" customWidth="1"/>
    <col min="7682" max="7682" width="8.85546875" style="16" customWidth="1"/>
    <col min="7683" max="7683" width="53.28515625" style="16" customWidth="1"/>
    <col min="7684" max="7684" width="7.85546875" style="16" customWidth="1"/>
    <col min="7685" max="7685" width="10.140625" style="16" customWidth="1"/>
    <col min="7686" max="7936" width="9.140625" style="16"/>
    <col min="7937" max="7937" width="4.42578125" style="16" customWidth="1"/>
    <col min="7938" max="7938" width="8.85546875" style="16" customWidth="1"/>
    <col min="7939" max="7939" width="53.28515625" style="16" customWidth="1"/>
    <col min="7940" max="7940" width="7.85546875" style="16" customWidth="1"/>
    <col min="7941" max="7941" width="10.140625" style="16" customWidth="1"/>
    <col min="7942" max="8192" width="9.140625" style="16"/>
    <col min="8193" max="8193" width="4.42578125" style="16" customWidth="1"/>
    <col min="8194" max="8194" width="8.85546875" style="16" customWidth="1"/>
    <col min="8195" max="8195" width="53.28515625" style="16" customWidth="1"/>
    <col min="8196" max="8196" width="7.85546875" style="16" customWidth="1"/>
    <col min="8197" max="8197" width="10.140625" style="16" customWidth="1"/>
    <col min="8198" max="8448" width="9.140625" style="16"/>
    <col min="8449" max="8449" width="4.42578125" style="16" customWidth="1"/>
    <col min="8450" max="8450" width="8.85546875" style="16" customWidth="1"/>
    <col min="8451" max="8451" width="53.28515625" style="16" customWidth="1"/>
    <col min="8452" max="8452" width="7.85546875" style="16" customWidth="1"/>
    <col min="8453" max="8453" width="10.140625" style="16" customWidth="1"/>
    <col min="8454" max="8704" width="9.140625" style="16"/>
    <col min="8705" max="8705" width="4.42578125" style="16" customWidth="1"/>
    <col min="8706" max="8706" width="8.85546875" style="16" customWidth="1"/>
    <col min="8707" max="8707" width="53.28515625" style="16" customWidth="1"/>
    <col min="8708" max="8708" width="7.85546875" style="16" customWidth="1"/>
    <col min="8709" max="8709" width="10.140625" style="16" customWidth="1"/>
    <col min="8710" max="8960" width="9.140625" style="16"/>
    <col min="8961" max="8961" width="4.42578125" style="16" customWidth="1"/>
    <col min="8962" max="8962" width="8.85546875" style="16" customWidth="1"/>
    <col min="8963" max="8963" width="53.28515625" style="16" customWidth="1"/>
    <col min="8964" max="8964" width="7.85546875" style="16" customWidth="1"/>
    <col min="8965" max="8965" width="10.140625" style="16" customWidth="1"/>
    <col min="8966" max="9216" width="9.140625" style="16"/>
    <col min="9217" max="9217" width="4.42578125" style="16" customWidth="1"/>
    <col min="9218" max="9218" width="8.85546875" style="16" customWidth="1"/>
    <col min="9219" max="9219" width="53.28515625" style="16" customWidth="1"/>
    <col min="9220" max="9220" width="7.85546875" style="16" customWidth="1"/>
    <col min="9221" max="9221" width="10.140625" style="16" customWidth="1"/>
    <col min="9222" max="9472" width="9.140625" style="16"/>
    <col min="9473" max="9473" width="4.42578125" style="16" customWidth="1"/>
    <col min="9474" max="9474" width="8.85546875" style="16" customWidth="1"/>
    <col min="9475" max="9475" width="53.28515625" style="16" customWidth="1"/>
    <col min="9476" max="9476" width="7.85546875" style="16" customWidth="1"/>
    <col min="9477" max="9477" width="10.140625" style="16" customWidth="1"/>
    <col min="9478" max="9728" width="9.140625" style="16"/>
    <col min="9729" max="9729" width="4.42578125" style="16" customWidth="1"/>
    <col min="9730" max="9730" width="8.85546875" style="16" customWidth="1"/>
    <col min="9731" max="9731" width="53.28515625" style="16" customWidth="1"/>
    <col min="9732" max="9732" width="7.85546875" style="16" customWidth="1"/>
    <col min="9733" max="9733" width="10.140625" style="16" customWidth="1"/>
    <col min="9734" max="9984" width="9.140625" style="16"/>
    <col min="9985" max="9985" width="4.42578125" style="16" customWidth="1"/>
    <col min="9986" max="9986" width="8.85546875" style="16" customWidth="1"/>
    <col min="9987" max="9987" width="53.28515625" style="16" customWidth="1"/>
    <col min="9988" max="9988" width="7.85546875" style="16" customWidth="1"/>
    <col min="9989" max="9989" width="10.140625" style="16" customWidth="1"/>
    <col min="9990" max="10240" width="9.140625" style="16"/>
    <col min="10241" max="10241" width="4.42578125" style="16" customWidth="1"/>
    <col min="10242" max="10242" width="8.85546875" style="16" customWidth="1"/>
    <col min="10243" max="10243" width="53.28515625" style="16" customWidth="1"/>
    <col min="10244" max="10244" width="7.85546875" style="16" customWidth="1"/>
    <col min="10245" max="10245" width="10.140625" style="16" customWidth="1"/>
    <col min="10246" max="10496" width="9.140625" style="16"/>
    <col min="10497" max="10497" width="4.42578125" style="16" customWidth="1"/>
    <col min="10498" max="10498" width="8.85546875" style="16" customWidth="1"/>
    <col min="10499" max="10499" width="53.28515625" style="16" customWidth="1"/>
    <col min="10500" max="10500" width="7.85546875" style="16" customWidth="1"/>
    <col min="10501" max="10501" width="10.140625" style="16" customWidth="1"/>
    <col min="10502" max="10752" width="9.140625" style="16"/>
    <col min="10753" max="10753" width="4.42578125" style="16" customWidth="1"/>
    <col min="10754" max="10754" width="8.85546875" style="16" customWidth="1"/>
    <col min="10755" max="10755" width="53.28515625" style="16" customWidth="1"/>
    <col min="10756" max="10756" width="7.85546875" style="16" customWidth="1"/>
    <col min="10757" max="10757" width="10.140625" style="16" customWidth="1"/>
    <col min="10758" max="11008" width="9.140625" style="16"/>
    <col min="11009" max="11009" width="4.42578125" style="16" customWidth="1"/>
    <col min="11010" max="11010" width="8.85546875" style="16" customWidth="1"/>
    <col min="11011" max="11011" width="53.28515625" style="16" customWidth="1"/>
    <col min="11012" max="11012" width="7.85546875" style="16" customWidth="1"/>
    <col min="11013" max="11013" width="10.140625" style="16" customWidth="1"/>
    <col min="11014" max="11264" width="9.140625" style="16"/>
    <col min="11265" max="11265" width="4.42578125" style="16" customWidth="1"/>
    <col min="11266" max="11266" width="8.85546875" style="16" customWidth="1"/>
    <col min="11267" max="11267" width="53.28515625" style="16" customWidth="1"/>
    <col min="11268" max="11268" width="7.85546875" style="16" customWidth="1"/>
    <col min="11269" max="11269" width="10.140625" style="16" customWidth="1"/>
    <col min="11270" max="11520" width="9.140625" style="16"/>
    <col min="11521" max="11521" width="4.42578125" style="16" customWidth="1"/>
    <col min="11522" max="11522" width="8.85546875" style="16" customWidth="1"/>
    <col min="11523" max="11523" width="53.28515625" style="16" customWidth="1"/>
    <col min="11524" max="11524" width="7.85546875" style="16" customWidth="1"/>
    <col min="11525" max="11525" width="10.140625" style="16" customWidth="1"/>
    <col min="11526" max="11776" width="9.140625" style="16"/>
    <col min="11777" max="11777" width="4.42578125" style="16" customWidth="1"/>
    <col min="11778" max="11778" width="8.85546875" style="16" customWidth="1"/>
    <col min="11779" max="11779" width="53.28515625" style="16" customWidth="1"/>
    <col min="11780" max="11780" width="7.85546875" style="16" customWidth="1"/>
    <col min="11781" max="11781" width="10.140625" style="16" customWidth="1"/>
    <col min="11782" max="12032" width="9.140625" style="16"/>
    <col min="12033" max="12033" width="4.42578125" style="16" customWidth="1"/>
    <col min="12034" max="12034" width="8.85546875" style="16" customWidth="1"/>
    <col min="12035" max="12035" width="53.28515625" style="16" customWidth="1"/>
    <col min="12036" max="12036" width="7.85546875" style="16" customWidth="1"/>
    <col min="12037" max="12037" width="10.140625" style="16" customWidth="1"/>
    <col min="12038" max="12288" width="9.140625" style="16"/>
    <col min="12289" max="12289" width="4.42578125" style="16" customWidth="1"/>
    <col min="12290" max="12290" width="8.85546875" style="16" customWidth="1"/>
    <col min="12291" max="12291" width="53.28515625" style="16" customWidth="1"/>
    <col min="12292" max="12292" width="7.85546875" style="16" customWidth="1"/>
    <col min="12293" max="12293" width="10.140625" style="16" customWidth="1"/>
    <col min="12294" max="12544" width="9.140625" style="16"/>
    <col min="12545" max="12545" width="4.42578125" style="16" customWidth="1"/>
    <col min="12546" max="12546" width="8.85546875" style="16" customWidth="1"/>
    <col min="12547" max="12547" width="53.28515625" style="16" customWidth="1"/>
    <col min="12548" max="12548" width="7.85546875" style="16" customWidth="1"/>
    <col min="12549" max="12549" width="10.140625" style="16" customWidth="1"/>
    <col min="12550" max="12800" width="9.140625" style="16"/>
    <col min="12801" max="12801" width="4.42578125" style="16" customWidth="1"/>
    <col min="12802" max="12802" width="8.85546875" style="16" customWidth="1"/>
    <col min="12803" max="12803" width="53.28515625" style="16" customWidth="1"/>
    <col min="12804" max="12804" width="7.85546875" style="16" customWidth="1"/>
    <col min="12805" max="12805" width="10.140625" style="16" customWidth="1"/>
    <col min="12806" max="13056" width="9.140625" style="16"/>
    <col min="13057" max="13057" width="4.42578125" style="16" customWidth="1"/>
    <col min="13058" max="13058" width="8.85546875" style="16" customWidth="1"/>
    <col min="13059" max="13059" width="53.28515625" style="16" customWidth="1"/>
    <col min="13060" max="13060" width="7.85546875" style="16" customWidth="1"/>
    <col min="13061" max="13061" width="10.140625" style="16" customWidth="1"/>
    <col min="13062" max="13312" width="9.140625" style="16"/>
    <col min="13313" max="13313" width="4.42578125" style="16" customWidth="1"/>
    <col min="13314" max="13314" width="8.85546875" style="16" customWidth="1"/>
    <col min="13315" max="13315" width="53.28515625" style="16" customWidth="1"/>
    <col min="13316" max="13316" width="7.85546875" style="16" customWidth="1"/>
    <col min="13317" max="13317" width="10.140625" style="16" customWidth="1"/>
    <col min="13318" max="13568" width="9.140625" style="16"/>
    <col min="13569" max="13569" width="4.42578125" style="16" customWidth="1"/>
    <col min="13570" max="13570" width="8.85546875" style="16" customWidth="1"/>
    <col min="13571" max="13571" width="53.28515625" style="16" customWidth="1"/>
    <col min="13572" max="13572" width="7.85546875" style="16" customWidth="1"/>
    <col min="13573" max="13573" width="10.140625" style="16" customWidth="1"/>
    <col min="13574" max="13824" width="9.140625" style="16"/>
    <col min="13825" max="13825" width="4.42578125" style="16" customWidth="1"/>
    <col min="13826" max="13826" width="8.85546875" style="16" customWidth="1"/>
    <col min="13827" max="13827" width="53.28515625" style="16" customWidth="1"/>
    <col min="13828" max="13828" width="7.85546875" style="16" customWidth="1"/>
    <col min="13829" max="13829" width="10.140625" style="16" customWidth="1"/>
    <col min="13830" max="14080" width="9.140625" style="16"/>
    <col min="14081" max="14081" width="4.42578125" style="16" customWidth="1"/>
    <col min="14082" max="14082" width="8.85546875" style="16" customWidth="1"/>
    <col min="14083" max="14083" width="53.28515625" style="16" customWidth="1"/>
    <col min="14084" max="14084" width="7.85546875" style="16" customWidth="1"/>
    <col min="14085" max="14085" width="10.140625" style="16" customWidth="1"/>
    <col min="14086" max="14336" width="9.140625" style="16"/>
    <col min="14337" max="14337" width="4.42578125" style="16" customWidth="1"/>
    <col min="14338" max="14338" width="8.85546875" style="16" customWidth="1"/>
    <col min="14339" max="14339" width="53.28515625" style="16" customWidth="1"/>
    <col min="14340" max="14340" width="7.85546875" style="16" customWidth="1"/>
    <col min="14341" max="14341" width="10.140625" style="16" customWidth="1"/>
    <col min="14342" max="14592" width="9.140625" style="16"/>
    <col min="14593" max="14593" width="4.42578125" style="16" customWidth="1"/>
    <col min="14594" max="14594" width="8.85546875" style="16" customWidth="1"/>
    <col min="14595" max="14595" width="53.28515625" style="16" customWidth="1"/>
    <col min="14596" max="14596" width="7.85546875" style="16" customWidth="1"/>
    <col min="14597" max="14597" width="10.140625" style="16" customWidth="1"/>
    <col min="14598" max="14848" width="9.140625" style="16"/>
    <col min="14849" max="14849" width="4.42578125" style="16" customWidth="1"/>
    <col min="14850" max="14850" width="8.85546875" style="16" customWidth="1"/>
    <col min="14851" max="14851" width="53.28515625" style="16" customWidth="1"/>
    <col min="14852" max="14852" width="7.85546875" style="16" customWidth="1"/>
    <col min="14853" max="14853" width="10.140625" style="16" customWidth="1"/>
    <col min="14854" max="15104" width="9.140625" style="16"/>
    <col min="15105" max="15105" width="4.42578125" style="16" customWidth="1"/>
    <col min="15106" max="15106" width="8.85546875" style="16" customWidth="1"/>
    <col min="15107" max="15107" width="53.28515625" style="16" customWidth="1"/>
    <col min="15108" max="15108" width="7.85546875" style="16" customWidth="1"/>
    <col min="15109" max="15109" width="10.140625" style="16" customWidth="1"/>
    <col min="15110" max="15360" width="9.140625" style="16"/>
    <col min="15361" max="15361" width="4.42578125" style="16" customWidth="1"/>
    <col min="15362" max="15362" width="8.85546875" style="16" customWidth="1"/>
    <col min="15363" max="15363" width="53.28515625" style="16" customWidth="1"/>
    <col min="15364" max="15364" width="7.85546875" style="16" customWidth="1"/>
    <col min="15365" max="15365" width="10.140625" style="16" customWidth="1"/>
    <col min="15366" max="15616" width="9.140625" style="16"/>
    <col min="15617" max="15617" width="4.42578125" style="16" customWidth="1"/>
    <col min="15618" max="15618" width="8.85546875" style="16" customWidth="1"/>
    <col min="15619" max="15619" width="53.28515625" style="16" customWidth="1"/>
    <col min="15620" max="15620" width="7.85546875" style="16" customWidth="1"/>
    <col min="15621" max="15621" width="10.140625" style="16" customWidth="1"/>
    <col min="15622" max="15872" width="9.140625" style="16"/>
    <col min="15873" max="15873" width="4.42578125" style="16" customWidth="1"/>
    <col min="15874" max="15874" width="8.85546875" style="16" customWidth="1"/>
    <col min="15875" max="15875" width="53.28515625" style="16" customWidth="1"/>
    <col min="15876" max="15876" width="7.85546875" style="16" customWidth="1"/>
    <col min="15877" max="15877" width="10.140625" style="16" customWidth="1"/>
    <col min="15878" max="16128" width="9.140625" style="16"/>
    <col min="16129" max="16129" width="4.42578125" style="16" customWidth="1"/>
    <col min="16130" max="16130" width="8.85546875" style="16" customWidth="1"/>
    <col min="16131" max="16131" width="53.28515625" style="16" customWidth="1"/>
    <col min="16132" max="16132" width="7.85546875" style="16" customWidth="1"/>
    <col min="16133" max="16133" width="10.140625" style="16" customWidth="1"/>
    <col min="16134" max="16384" width="9.140625" style="16"/>
  </cols>
  <sheetData>
    <row r="1" spans="1:7" ht="19.899999999999999" customHeight="1" x14ac:dyDescent="0.2">
      <c r="A1" s="41" t="s">
        <v>114</v>
      </c>
      <c r="B1" s="41"/>
      <c r="C1" s="41"/>
      <c r="D1" s="41"/>
      <c r="E1" s="41"/>
      <c r="F1" s="41"/>
      <c r="G1" s="41"/>
    </row>
    <row r="2" spans="1:7" ht="40.15" customHeight="1" x14ac:dyDescent="0.2">
      <c r="A2" s="44" t="s">
        <v>11</v>
      </c>
      <c r="B2" s="44"/>
      <c r="C2" s="44"/>
      <c r="D2" s="44"/>
      <c r="E2" s="44"/>
      <c r="F2" s="44"/>
      <c r="G2" s="44"/>
    </row>
    <row r="3" spans="1:7" ht="22.5" x14ac:dyDescent="0.2">
      <c r="A3" s="19" t="s">
        <v>22</v>
      </c>
      <c r="B3" s="15" t="s">
        <v>23</v>
      </c>
      <c r="C3" s="8" t="s">
        <v>24</v>
      </c>
      <c r="D3" s="19" t="s">
        <v>25</v>
      </c>
      <c r="E3" s="15" t="s">
        <v>26</v>
      </c>
      <c r="F3" s="4" t="s">
        <v>104</v>
      </c>
      <c r="G3" s="3" t="s">
        <v>105</v>
      </c>
    </row>
    <row r="4" spans="1:7" ht="12.75" x14ac:dyDescent="0.2">
      <c r="A4" s="18"/>
      <c r="B4" s="18"/>
      <c r="C4" s="18" t="s">
        <v>94</v>
      </c>
      <c r="D4" s="18"/>
      <c r="E4" s="18"/>
      <c r="F4" s="5"/>
      <c r="G4" s="24">
        <f>SUM(G6:G9)</f>
        <v>0</v>
      </c>
    </row>
    <row r="5" spans="1:7" x14ac:dyDescent="0.2">
      <c r="A5" s="18"/>
      <c r="B5" s="18"/>
      <c r="C5" s="18" t="s">
        <v>95</v>
      </c>
      <c r="D5" s="18"/>
      <c r="E5" s="18"/>
      <c r="F5" s="18"/>
      <c r="G5" s="18"/>
    </row>
    <row r="6" spans="1:7" ht="22.5" x14ac:dyDescent="0.2">
      <c r="A6" s="20">
        <v>1</v>
      </c>
      <c r="B6" s="21" t="s">
        <v>1</v>
      </c>
      <c r="C6" s="22" t="s">
        <v>9</v>
      </c>
      <c r="D6" s="21" t="s">
        <v>0</v>
      </c>
      <c r="E6" s="23">
        <v>2</v>
      </c>
      <c r="F6" s="23"/>
      <c r="G6" s="26">
        <f>ROUND(F6*E6,2)</f>
        <v>0</v>
      </c>
    </row>
    <row r="7" spans="1:7" ht="22.5" x14ac:dyDescent="0.2">
      <c r="A7" s="20">
        <f>A6+1</f>
        <v>2</v>
      </c>
      <c r="B7" s="21" t="s">
        <v>1</v>
      </c>
      <c r="C7" s="22" t="s">
        <v>116</v>
      </c>
      <c r="D7" s="21" t="s">
        <v>3</v>
      </c>
      <c r="E7" s="23">
        <v>7.3</v>
      </c>
      <c r="F7" s="23"/>
      <c r="G7" s="26">
        <f>ROUND(F7*E7,2)</f>
        <v>0</v>
      </c>
    </row>
    <row r="8" spans="1:7" x14ac:dyDescent="0.2">
      <c r="A8" s="20">
        <f>A7+1</f>
        <v>3</v>
      </c>
      <c r="B8" s="21" t="s">
        <v>17</v>
      </c>
      <c r="C8" s="22" t="s">
        <v>117</v>
      </c>
      <c r="D8" s="21" t="s">
        <v>5</v>
      </c>
      <c r="E8" s="23">
        <v>15.5</v>
      </c>
      <c r="F8" s="23"/>
      <c r="G8" s="26">
        <f>ROUND(F8*E8,2)</f>
        <v>0</v>
      </c>
    </row>
    <row r="9" spans="1:7" ht="22.5" x14ac:dyDescent="0.2">
      <c r="A9" s="20">
        <f>A8+1</f>
        <v>4</v>
      </c>
      <c r="B9" s="21" t="s">
        <v>17</v>
      </c>
      <c r="C9" s="22" t="s">
        <v>118</v>
      </c>
      <c r="D9" s="21" t="s">
        <v>3</v>
      </c>
      <c r="E9" s="23">
        <v>21</v>
      </c>
      <c r="F9" s="23"/>
      <c r="G9" s="26">
        <f>ROUND(F9*E9,2)</f>
        <v>0</v>
      </c>
    </row>
    <row r="10" spans="1:7" ht="12.75" x14ac:dyDescent="0.2">
      <c r="A10" s="18"/>
      <c r="B10" s="18"/>
      <c r="C10" s="18" t="s">
        <v>96</v>
      </c>
      <c r="D10" s="18"/>
      <c r="E10" s="18"/>
      <c r="F10" s="5"/>
      <c r="G10" s="24">
        <f>SUM(G12:G23)</f>
        <v>0</v>
      </c>
    </row>
    <row r="11" spans="1:7" x14ac:dyDescent="0.2">
      <c r="A11" s="18"/>
      <c r="B11" s="18"/>
      <c r="C11" s="18" t="s">
        <v>97</v>
      </c>
      <c r="D11" s="18"/>
      <c r="E11" s="18"/>
      <c r="F11" s="18"/>
      <c r="G11" s="18"/>
    </row>
    <row r="12" spans="1:7" ht="22.5" x14ac:dyDescent="0.2">
      <c r="A12" s="20">
        <f>A7+1</f>
        <v>3</v>
      </c>
      <c r="B12" s="21" t="s">
        <v>2</v>
      </c>
      <c r="C12" s="22" t="s">
        <v>119</v>
      </c>
      <c r="D12" s="21" t="s">
        <v>3</v>
      </c>
      <c r="E12" s="23">
        <v>9.3000000000000007</v>
      </c>
      <c r="F12" s="23"/>
      <c r="G12" s="26">
        <f>ROUND(F12*E12,2)</f>
        <v>0</v>
      </c>
    </row>
    <row r="13" spans="1:7" ht="22.5" x14ac:dyDescent="0.2">
      <c r="A13" s="20">
        <f t="shared" ref="A13:A14" si="0">A12+1</f>
        <v>4</v>
      </c>
      <c r="B13" s="21" t="s">
        <v>2</v>
      </c>
      <c r="C13" s="22" t="s">
        <v>120</v>
      </c>
      <c r="D13" s="21" t="s">
        <v>3</v>
      </c>
      <c r="E13" s="23">
        <v>9.25</v>
      </c>
      <c r="F13" s="23"/>
      <c r="G13" s="26">
        <f>ROUND(F13*E13,2)</f>
        <v>0</v>
      </c>
    </row>
    <row r="14" spans="1:7" ht="22.5" x14ac:dyDescent="0.2">
      <c r="A14" s="20">
        <f t="shared" si="0"/>
        <v>5</v>
      </c>
      <c r="B14" s="21" t="s">
        <v>2</v>
      </c>
      <c r="C14" s="22" t="s">
        <v>120</v>
      </c>
      <c r="D14" s="21" t="s">
        <v>3</v>
      </c>
      <c r="E14" s="23">
        <v>3.94</v>
      </c>
      <c r="F14" s="23"/>
      <c r="G14" s="26">
        <f>ROUND(F14*E14,2)</f>
        <v>0</v>
      </c>
    </row>
    <row r="15" spans="1:7" ht="12.75" x14ac:dyDescent="0.2">
      <c r="A15" s="18"/>
      <c r="B15" s="18"/>
      <c r="C15" s="18" t="s">
        <v>98</v>
      </c>
      <c r="D15" s="18"/>
      <c r="E15" s="18"/>
      <c r="F15" s="5"/>
      <c r="G15" s="24"/>
    </row>
    <row r="16" spans="1:7" ht="22.5" x14ac:dyDescent="0.2">
      <c r="A16" s="20">
        <f>A14+1</f>
        <v>6</v>
      </c>
      <c r="B16" s="21" t="s">
        <v>4</v>
      </c>
      <c r="C16" s="22" t="s">
        <v>128</v>
      </c>
      <c r="D16" s="21" t="s">
        <v>0</v>
      </c>
      <c r="E16" s="23">
        <v>3</v>
      </c>
      <c r="F16" s="23"/>
      <c r="G16" s="26">
        <f t="shared" ref="G16:G23" si="1">ROUND(F16*E16,2)</f>
        <v>0</v>
      </c>
    </row>
    <row r="17" spans="1:7" ht="22.5" x14ac:dyDescent="0.2">
      <c r="A17" s="20">
        <f>A16+1</f>
        <v>7</v>
      </c>
      <c r="B17" s="21" t="s">
        <v>4</v>
      </c>
      <c r="C17" s="22" t="s">
        <v>127</v>
      </c>
      <c r="D17" s="21" t="s">
        <v>0</v>
      </c>
      <c r="E17" s="23">
        <v>1</v>
      </c>
      <c r="F17" s="23"/>
      <c r="G17" s="26">
        <f t="shared" si="1"/>
        <v>0</v>
      </c>
    </row>
    <row r="18" spans="1:7" x14ac:dyDescent="0.2">
      <c r="A18" s="20">
        <f t="shared" ref="A18:A23" si="2">A17+1</f>
        <v>8</v>
      </c>
      <c r="B18" s="21" t="s">
        <v>4</v>
      </c>
      <c r="C18" s="22" t="s">
        <v>126</v>
      </c>
      <c r="D18" s="21" t="s">
        <v>0</v>
      </c>
      <c r="E18" s="23">
        <v>2</v>
      </c>
      <c r="F18" s="23"/>
      <c r="G18" s="26">
        <f t="shared" si="1"/>
        <v>0</v>
      </c>
    </row>
    <row r="19" spans="1:7" ht="22.5" x14ac:dyDescent="0.2">
      <c r="A19" s="20">
        <f t="shared" si="2"/>
        <v>9</v>
      </c>
      <c r="B19" s="21" t="s">
        <v>4</v>
      </c>
      <c r="C19" s="22" t="s">
        <v>125</v>
      </c>
      <c r="D19" s="21" t="s">
        <v>0</v>
      </c>
      <c r="E19" s="23">
        <v>3</v>
      </c>
      <c r="F19" s="23"/>
      <c r="G19" s="26">
        <f t="shared" si="1"/>
        <v>0</v>
      </c>
    </row>
    <row r="20" spans="1:7" ht="22.5" x14ac:dyDescent="0.2">
      <c r="A20" s="20">
        <f t="shared" si="2"/>
        <v>10</v>
      </c>
      <c r="B20" s="21" t="s">
        <v>4</v>
      </c>
      <c r="C20" s="22" t="s">
        <v>124</v>
      </c>
      <c r="D20" s="21" t="s">
        <v>0</v>
      </c>
      <c r="E20" s="23">
        <v>1</v>
      </c>
      <c r="F20" s="23"/>
      <c r="G20" s="26">
        <f t="shared" si="1"/>
        <v>0</v>
      </c>
    </row>
    <row r="21" spans="1:7" ht="22.5" x14ac:dyDescent="0.2">
      <c r="A21" s="20">
        <f t="shared" si="2"/>
        <v>11</v>
      </c>
      <c r="B21" s="21" t="s">
        <v>4</v>
      </c>
      <c r="C21" s="22" t="s">
        <v>123</v>
      </c>
      <c r="D21" s="21" t="s">
        <v>0</v>
      </c>
      <c r="E21" s="23">
        <v>2</v>
      </c>
      <c r="F21" s="23"/>
      <c r="G21" s="26">
        <f t="shared" si="1"/>
        <v>0</v>
      </c>
    </row>
    <row r="22" spans="1:7" ht="22.5" x14ac:dyDescent="0.2">
      <c r="A22" s="20">
        <f t="shared" si="2"/>
        <v>12</v>
      </c>
      <c r="B22" s="21" t="s">
        <v>4</v>
      </c>
      <c r="C22" s="22" t="s">
        <v>6</v>
      </c>
      <c r="D22" s="21" t="s">
        <v>0</v>
      </c>
      <c r="E22" s="23">
        <v>6</v>
      </c>
      <c r="F22" s="23"/>
      <c r="G22" s="26">
        <f t="shared" si="1"/>
        <v>0</v>
      </c>
    </row>
    <row r="23" spans="1:7" ht="22.5" x14ac:dyDescent="0.2">
      <c r="A23" s="20">
        <f t="shared" si="2"/>
        <v>13</v>
      </c>
      <c r="B23" s="21" t="s">
        <v>4</v>
      </c>
      <c r="C23" s="22" t="s">
        <v>12</v>
      </c>
      <c r="D23" s="21" t="s">
        <v>0</v>
      </c>
      <c r="E23" s="23">
        <v>3</v>
      </c>
      <c r="F23" s="23"/>
      <c r="G23" s="26">
        <f t="shared" si="1"/>
        <v>0</v>
      </c>
    </row>
    <row r="24" spans="1:7" ht="12.75" x14ac:dyDescent="0.2">
      <c r="A24" s="18"/>
      <c r="B24" s="18"/>
      <c r="C24" s="18" t="s">
        <v>100</v>
      </c>
      <c r="D24" s="18"/>
      <c r="E24" s="18"/>
      <c r="F24" s="5"/>
      <c r="G24" s="24">
        <f>SUM(G25)</f>
        <v>0</v>
      </c>
    </row>
    <row r="25" spans="1:7" ht="33.75" x14ac:dyDescent="0.2">
      <c r="A25" s="20">
        <f>A23+1</f>
        <v>14</v>
      </c>
      <c r="B25" s="21" t="s">
        <v>17</v>
      </c>
      <c r="C25" s="22" t="s">
        <v>121</v>
      </c>
      <c r="D25" s="21" t="s">
        <v>3</v>
      </c>
      <c r="E25" s="23">
        <v>22</v>
      </c>
      <c r="F25" s="23"/>
      <c r="G25" s="26">
        <f>ROUND(F25*E25,2)</f>
        <v>0</v>
      </c>
    </row>
    <row r="26" spans="1:7" ht="12.75" x14ac:dyDescent="0.2">
      <c r="A26" s="18"/>
      <c r="B26" s="18"/>
      <c r="C26" s="18" t="s">
        <v>99</v>
      </c>
      <c r="D26" s="18"/>
      <c r="E26" s="18"/>
      <c r="F26" s="5"/>
      <c r="G26" s="24">
        <f>SUM(G27:G28)</f>
        <v>0</v>
      </c>
    </row>
    <row r="27" spans="1:7" ht="22.5" x14ac:dyDescent="0.2">
      <c r="A27" s="20">
        <f>A25+1</f>
        <v>15</v>
      </c>
      <c r="B27" s="21" t="s">
        <v>17</v>
      </c>
      <c r="C27" s="22" t="s">
        <v>122</v>
      </c>
      <c r="D27" s="21" t="s">
        <v>3</v>
      </c>
      <c r="E27" s="23">
        <v>22</v>
      </c>
      <c r="F27" s="23"/>
      <c r="G27" s="26">
        <f>ROUND(F27*E27,2)</f>
        <v>0</v>
      </c>
    </row>
    <row r="28" spans="1:7" ht="33.75" x14ac:dyDescent="0.2">
      <c r="A28" s="20">
        <f t="shared" ref="A28" si="3">A27+1</f>
        <v>16</v>
      </c>
      <c r="B28" s="21" t="s">
        <v>17</v>
      </c>
      <c r="C28" s="22" t="s">
        <v>129</v>
      </c>
      <c r="D28" s="21" t="s">
        <v>3</v>
      </c>
      <c r="E28" s="23">
        <v>72</v>
      </c>
      <c r="F28" s="23"/>
      <c r="G28" s="26">
        <f>ROUND(F28*E28,2)</f>
        <v>0</v>
      </c>
    </row>
    <row r="29" spans="1:7" s="1" customFormat="1" ht="24.6" customHeight="1" x14ac:dyDescent="0.25">
      <c r="A29" s="31"/>
      <c r="B29" s="31"/>
      <c r="C29" s="32" t="s">
        <v>112</v>
      </c>
      <c r="D29" s="31"/>
      <c r="E29" s="31"/>
      <c r="F29" s="31"/>
      <c r="G29" s="33">
        <f>G26+G24+G10+G4</f>
        <v>0</v>
      </c>
    </row>
    <row r="30" spans="1:7" s="1" customFormat="1" ht="24.6" customHeight="1" x14ac:dyDescent="0.25">
      <c r="A30" s="31"/>
      <c r="B30" s="31"/>
      <c r="C30" s="34" t="s">
        <v>111</v>
      </c>
      <c r="D30" s="31"/>
      <c r="E30" s="31"/>
      <c r="F30" s="31"/>
      <c r="G30" s="33">
        <f>ROUND(G29*0.23,2)</f>
        <v>0</v>
      </c>
    </row>
    <row r="31" spans="1:7" s="1" customFormat="1" ht="12.2" customHeight="1" x14ac:dyDescent="0.2">
      <c r="A31" s="35"/>
      <c r="B31" s="35"/>
      <c r="C31" s="36" t="s">
        <v>106</v>
      </c>
      <c r="D31" s="35"/>
      <c r="E31" s="35"/>
      <c r="F31" s="35"/>
      <c r="G31" s="37">
        <f>G29+G30</f>
        <v>0</v>
      </c>
    </row>
  </sheetData>
  <mergeCells count="2">
    <mergeCell ref="A1:G1"/>
    <mergeCell ref="A2:G2"/>
  </mergeCells>
  <printOptions horizontalCentered="1"/>
  <pageMargins left="0.78740157480314965" right="0.59055118110236227" top="0.39370078740157483" bottom="0.39370078740157483" header="0.51181102362204722" footer="0.51181102362204722"/>
  <pageSetup paperSize="9" scale="85" fitToHeight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8" zoomScaleNormal="100" workbookViewId="0">
      <selection activeCell="G23" sqref="G23"/>
    </sheetView>
  </sheetViews>
  <sheetFormatPr defaultRowHeight="12.75" x14ac:dyDescent="0.25"/>
  <cols>
    <col min="1" max="1" width="3.5703125" style="1" customWidth="1"/>
    <col min="2" max="2" width="9.140625" style="1" customWidth="1"/>
    <col min="3" max="3" width="60.5703125" style="1" customWidth="1"/>
    <col min="4" max="4" width="5" style="1" customWidth="1"/>
    <col min="5" max="5" width="6.28515625" style="1" customWidth="1"/>
    <col min="6" max="6" width="9.5703125" style="1" customWidth="1"/>
    <col min="7" max="7" width="7.5703125" style="1" customWidth="1"/>
    <col min="8" max="16384" width="9.140625" style="1"/>
  </cols>
  <sheetData>
    <row r="1" spans="1:7" s="16" customFormat="1" ht="19.899999999999999" customHeight="1" x14ac:dyDescent="0.2">
      <c r="A1" s="41" t="s">
        <v>115</v>
      </c>
      <c r="B1" s="41"/>
      <c r="C1" s="41"/>
      <c r="D1" s="41"/>
      <c r="E1" s="41"/>
      <c r="F1" s="41"/>
      <c r="G1" s="41"/>
    </row>
    <row r="2" spans="1:7" s="16" customFormat="1" ht="40.15" customHeight="1" x14ac:dyDescent="0.2">
      <c r="A2" s="44" t="s">
        <v>11</v>
      </c>
      <c r="B2" s="44"/>
      <c r="C2" s="44"/>
      <c r="D2" s="44"/>
      <c r="E2" s="44"/>
      <c r="F2" s="44"/>
      <c r="G2" s="44"/>
    </row>
    <row r="3" spans="1:7" ht="20.85" customHeight="1" x14ac:dyDescent="0.25">
      <c r="A3" s="2" t="s">
        <v>22</v>
      </c>
      <c r="B3" s="3" t="s">
        <v>23</v>
      </c>
      <c r="C3" s="8" t="s">
        <v>24</v>
      </c>
      <c r="D3" s="2" t="s">
        <v>25</v>
      </c>
      <c r="E3" s="3" t="s">
        <v>26</v>
      </c>
      <c r="F3" s="4" t="s">
        <v>104</v>
      </c>
      <c r="G3" s="3" t="s">
        <v>105</v>
      </c>
    </row>
    <row r="4" spans="1:7" ht="12.6" customHeight="1" x14ac:dyDescent="0.2">
      <c r="A4" s="5"/>
      <c r="B4" s="5"/>
      <c r="C4" s="6" t="s">
        <v>27</v>
      </c>
      <c r="D4" s="5"/>
      <c r="E4" s="5"/>
      <c r="F4" s="5"/>
      <c r="G4" s="24">
        <f>SUM(G5)</f>
        <v>0</v>
      </c>
    </row>
    <row r="5" spans="1:7" ht="21.2" customHeight="1" x14ac:dyDescent="0.25">
      <c r="A5" s="7">
        <v>1</v>
      </c>
      <c r="B5" s="8" t="s">
        <v>28</v>
      </c>
      <c r="C5" s="8" t="s">
        <v>29</v>
      </c>
      <c r="D5" s="19" t="s">
        <v>30</v>
      </c>
      <c r="E5" s="25">
        <v>1</v>
      </c>
      <c r="F5" s="26"/>
      <c r="G5" s="26">
        <f>ROUND(F5*E5,2)</f>
        <v>0</v>
      </c>
    </row>
    <row r="6" spans="1:7" ht="12.2" customHeight="1" x14ac:dyDescent="0.2">
      <c r="A6" s="5"/>
      <c r="B6" s="5"/>
      <c r="C6" s="6" t="s">
        <v>31</v>
      </c>
      <c r="D6" s="5"/>
      <c r="E6" s="5"/>
      <c r="F6" s="5"/>
      <c r="G6" s="24">
        <f>SUM(G7:G22)</f>
        <v>0</v>
      </c>
    </row>
    <row r="7" spans="1:7" ht="21.2" customHeight="1" x14ac:dyDescent="0.25">
      <c r="A7" s="7">
        <v>2</v>
      </c>
      <c r="B7" s="8" t="s">
        <v>32</v>
      </c>
      <c r="C7" s="8" t="s">
        <v>33</v>
      </c>
      <c r="D7" s="19" t="s">
        <v>34</v>
      </c>
      <c r="E7" s="27">
        <v>49.28</v>
      </c>
      <c r="F7" s="27"/>
      <c r="G7" s="26">
        <f t="shared" ref="G7:G22" si="0">ROUND(F7*E7,2)</f>
        <v>0</v>
      </c>
    </row>
    <row r="8" spans="1:7" ht="21.2" customHeight="1" x14ac:dyDescent="0.25">
      <c r="A8" s="7">
        <v>3</v>
      </c>
      <c r="B8" s="8" t="s">
        <v>35</v>
      </c>
      <c r="C8" s="8" t="s">
        <v>36</v>
      </c>
      <c r="D8" s="19" t="s">
        <v>37</v>
      </c>
      <c r="E8" s="25">
        <v>154</v>
      </c>
      <c r="F8" s="27"/>
      <c r="G8" s="26">
        <f t="shared" si="0"/>
        <v>0</v>
      </c>
    </row>
    <row r="9" spans="1:7" ht="21.2" customHeight="1" x14ac:dyDescent="0.25">
      <c r="A9" s="7">
        <v>4</v>
      </c>
      <c r="B9" s="8" t="s">
        <v>35</v>
      </c>
      <c r="C9" s="8" t="s">
        <v>38</v>
      </c>
      <c r="D9" s="19" t="s">
        <v>37</v>
      </c>
      <c r="E9" s="25">
        <v>154</v>
      </c>
      <c r="F9" s="27"/>
      <c r="G9" s="26">
        <f t="shared" si="0"/>
        <v>0</v>
      </c>
    </row>
    <row r="10" spans="1:7" ht="21.2" customHeight="1" x14ac:dyDescent="0.25">
      <c r="A10" s="7">
        <v>5</v>
      </c>
      <c r="B10" s="8" t="s">
        <v>39</v>
      </c>
      <c r="C10" s="8" t="s">
        <v>40</v>
      </c>
      <c r="D10" s="19" t="s">
        <v>34</v>
      </c>
      <c r="E10" s="27">
        <v>36.96</v>
      </c>
      <c r="F10" s="27"/>
      <c r="G10" s="26">
        <f t="shared" si="0"/>
        <v>0</v>
      </c>
    </row>
    <row r="11" spans="1:7" ht="21.2" customHeight="1" x14ac:dyDescent="0.25">
      <c r="A11" s="7">
        <v>6</v>
      </c>
      <c r="B11" s="8" t="s">
        <v>41</v>
      </c>
      <c r="C11" s="8" t="s">
        <v>42</v>
      </c>
      <c r="D11" s="19" t="s">
        <v>37</v>
      </c>
      <c r="E11" s="25">
        <v>57</v>
      </c>
      <c r="F11" s="27"/>
      <c r="G11" s="26">
        <f t="shared" si="0"/>
        <v>0</v>
      </c>
    </row>
    <row r="12" spans="1:7" ht="30.2" customHeight="1" x14ac:dyDescent="0.25">
      <c r="A12" s="7">
        <v>7</v>
      </c>
      <c r="B12" s="14" t="s">
        <v>43</v>
      </c>
      <c r="C12" s="8" t="s">
        <v>44</v>
      </c>
      <c r="D12" s="19" t="s">
        <v>37</v>
      </c>
      <c r="E12" s="25">
        <v>38</v>
      </c>
      <c r="F12" s="27"/>
      <c r="G12" s="26">
        <f t="shared" si="0"/>
        <v>0</v>
      </c>
    </row>
    <row r="13" spans="1:7" ht="30.2" customHeight="1" x14ac:dyDescent="0.25">
      <c r="A13" s="7">
        <v>8</v>
      </c>
      <c r="B13" s="14" t="s">
        <v>43</v>
      </c>
      <c r="C13" s="8" t="s">
        <v>45</v>
      </c>
      <c r="D13" s="19" t="s">
        <v>37</v>
      </c>
      <c r="E13" s="25">
        <v>69</v>
      </c>
      <c r="F13" s="27"/>
      <c r="G13" s="26">
        <f t="shared" si="0"/>
        <v>0</v>
      </c>
    </row>
    <row r="14" spans="1:7" ht="21.2" customHeight="1" x14ac:dyDescent="0.25">
      <c r="A14" s="7">
        <v>9</v>
      </c>
      <c r="B14" s="8" t="s">
        <v>46</v>
      </c>
      <c r="C14" s="8" t="s">
        <v>47</v>
      </c>
      <c r="D14" s="19" t="s">
        <v>37</v>
      </c>
      <c r="E14" s="25">
        <v>100</v>
      </c>
      <c r="F14" s="27"/>
      <c r="G14" s="26">
        <f t="shared" si="0"/>
        <v>0</v>
      </c>
    </row>
    <row r="15" spans="1:7" ht="21.2" customHeight="1" x14ac:dyDescent="0.25">
      <c r="A15" s="7">
        <v>10</v>
      </c>
      <c r="B15" s="8" t="s">
        <v>28</v>
      </c>
      <c r="C15" s="8" t="s">
        <v>48</v>
      </c>
      <c r="D15" s="19" t="s">
        <v>49</v>
      </c>
      <c r="E15" s="25">
        <v>1</v>
      </c>
      <c r="F15" s="26"/>
      <c r="G15" s="26">
        <f t="shared" si="0"/>
        <v>0</v>
      </c>
    </row>
    <row r="16" spans="1:7" ht="21.2" customHeight="1" x14ac:dyDescent="0.25">
      <c r="A16" s="7">
        <v>11</v>
      </c>
      <c r="B16" s="8" t="s">
        <v>28</v>
      </c>
      <c r="C16" s="8" t="s">
        <v>50</v>
      </c>
      <c r="D16" s="19" t="s">
        <v>49</v>
      </c>
      <c r="E16" s="25">
        <v>9</v>
      </c>
      <c r="F16" s="26"/>
      <c r="G16" s="26">
        <f t="shared" si="0"/>
        <v>0</v>
      </c>
    </row>
    <row r="17" spans="1:7" ht="21.2" customHeight="1" x14ac:dyDescent="0.25">
      <c r="A17" s="7">
        <v>12</v>
      </c>
      <c r="B17" s="8" t="s">
        <v>28</v>
      </c>
      <c r="C17" s="8" t="s">
        <v>51</v>
      </c>
      <c r="D17" s="19" t="s">
        <v>49</v>
      </c>
      <c r="E17" s="25">
        <v>5</v>
      </c>
      <c r="F17" s="27"/>
      <c r="G17" s="26">
        <f t="shared" si="0"/>
        <v>0</v>
      </c>
    </row>
    <row r="18" spans="1:7" ht="21.2" customHeight="1" x14ac:dyDescent="0.25">
      <c r="A18" s="7">
        <v>13</v>
      </c>
      <c r="B18" s="8" t="s">
        <v>52</v>
      </c>
      <c r="C18" s="8" t="s">
        <v>53</v>
      </c>
      <c r="D18" s="19" t="s">
        <v>49</v>
      </c>
      <c r="E18" s="25">
        <v>1</v>
      </c>
      <c r="F18" s="26"/>
      <c r="G18" s="26">
        <f t="shared" si="0"/>
        <v>0</v>
      </c>
    </row>
    <row r="19" spans="1:7" ht="21.2" customHeight="1" x14ac:dyDescent="0.25">
      <c r="A19" s="7">
        <v>14</v>
      </c>
      <c r="B19" s="8" t="s">
        <v>52</v>
      </c>
      <c r="C19" s="8" t="s">
        <v>54</v>
      </c>
      <c r="D19" s="19" t="s">
        <v>49</v>
      </c>
      <c r="E19" s="25">
        <v>1</v>
      </c>
      <c r="F19" s="26"/>
      <c r="G19" s="26">
        <f t="shared" si="0"/>
        <v>0</v>
      </c>
    </row>
    <row r="20" spans="1:7" ht="21.2" customHeight="1" x14ac:dyDescent="0.25">
      <c r="A20" s="7">
        <v>15</v>
      </c>
      <c r="B20" s="8" t="s">
        <v>52</v>
      </c>
      <c r="C20" s="8" t="s">
        <v>55</v>
      </c>
      <c r="D20" s="19" t="s">
        <v>49</v>
      </c>
      <c r="E20" s="25">
        <v>1</v>
      </c>
      <c r="F20" s="26"/>
      <c r="G20" s="26">
        <f t="shared" si="0"/>
        <v>0</v>
      </c>
    </row>
    <row r="21" spans="1:7" ht="21.2" customHeight="1" x14ac:dyDescent="0.25">
      <c r="A21" s="7">
        <v>16</v>
      </c>
      <c r="B21" s="8" t="s">
        <v>52</v>
      </c>
      <c r="C21" s="8" t="s">
        <v>56</v>
      </c>
      <c r="D21" s="19" t="s">
        <v>49</v>
      </c>
      <c r="E21" s="25">
        <v>1</v>
      </c>
      <c r="F21" s="26"/>
      <c r="G21" s="26">
        <f t="shared" si="0"/>
        <v>0</v>
      </c>
    </row>
    <row r="22" spans="1:7" ht="21.2" customHeight="1" x14ac:dyDescent="0.25">
      <c r="A22" s="7">
        <v>17</v>
      </c>
      <c r="B22" s="8" t="s">
        <v>57</v>
      </c>
      <c r="C22" s="8" t="s">
        <v>58</v>
      </c>
      <c r="D22" s="19" t="s">
        <v>49</v>
      </c>
      <c r="E22" s="25">
        <v>5</v>
      </c>
      <c r="F22" s="26"/>
      <c r="G22" s="26">
        <f t="shared" si="0"/>
        <v>0</v>
      </c>
    </row>
    <row r="23" spans="1:7" ht="12.2" customHeight="1" x14ac:dyDescent="0.2">
      <c r="A23" s="5"/>
      <c r="B23" s="5"/>
      <c r="C23" s="6" t="s">
        <v>59</v>
      </c>
      <c r="D23" s="5"/>
      <c r="E23" s="5"/>
      <c r="F23" s="5"/>
      <c r="G23" s="24">
        <f>SUM(G24:G40)</f>
        <v>0</v>
      </c>
    </row>
    <row r="24" spans="1:7" ht="21.2" customHeight="1" x14ac:dyDescent="0.25">
      <c r="A24" s="7">
        <v>18</v>
      </c>
      <c r="B24" s="8" t="s">
        <v>60</v>
      </c>
      <c r="C24" s="8" t="s">
        <v>61</v>
      </c>
      <c r="D24" s="19" t="s">
        <v>37</v>
      </c>
      <c r="E24" s="25">
        <v>22</v>
      </c>
      <c r="F24" s="27"/>
      <c r="G24" s="26">
        <f t="shared" ref="G24:G40" si="1">ROUND(F24*E24,2)</f>
        <v>0</v>
      </c>
    </row>
    <row r="25" spans="1:7" ht="21.2" customHeight="1" x14ac:dyDescent="0.25">
      <c r="A25" s="7">
        <v>19</v>
      </c>
      <c r="B25" s="8" t="s">
        <v>60</v>
      </c>
      <c r="C25" s="8" t="s">
        <v>62</v>
      </c>
      <c r="D25" s="19" t="s">
        <v>37</v>
      </c>
      <c r="E25" s="25">
        <v>84</v>
      </c>
      <c r="F25" s="27"/>
      <c r="G25" s="26">
        <f t="shared" si="1"/>
        <v>0</v>
      </c>
    </row>
    <row r="26" spans="1:7" ht="21.2" customHeight="1" x14ac:dyDescent="0.25">
      <c r="A26" s="7">
        <v>20</v>
      </c>
      <c r="B26" s="8" t="s">
        <v>60</v>
      </c>
      <c r="C26" s="8" t="s">
        <v>63</v>
      </c>
      <c r="D26" s="19" t="s">
        <v>37</v>
      </c>
      <c r="E26" s="25">
        <v>15</v>
      </c>
      <c r="F26" s="27"/>
      <c r="G26" s="26">
        <f t="shared" si="1"/>
        <v>0</v>
      </c>
    </row>
    <row r="27" spans="1:7" ht="21.2" customHeight="1" x14ac:dyDescent="0.25">
      <c r="A27" s="7">
        <v>21</v>
      </c>
      <c r="B27" s="8" t="s">
        <v>60</v>
      </c>
      <c r="C27" s="8" t="s">
        <v>64</v>
      </c>
      <c r="D27" s="19" t="s">
        <v>37</v>
      </c>
      <c r="E27" s="25">
        <v>252</v>
      </c>
      <c r="F27" s="27"/>
      <c r="G27" s="26">
        <f t="shared" si="1"/>
        <v>0</v>
      </c>
    </row>
    <row r="28" spans="1:7" ht="21.2" customHeight="1" x14ac:dyDescent="0.25">
      <c r="A28" s="7">
        <v>22</v>
      </c>
      <c r="B28" s="8" t="s">
        <v>65</v>
      </c>
      <c r="C28" s="8" t="s">
        <v>66</v>
      </c>
      <c r="D28" s="19" t="s">
        <v>37</v>
      </c>
      <c r="E28" s="25">
        <v>168</v>
      </c>
      <c r="F28" s="27"/>
      <c r="G28" s="26">
        <f t="shared" si="1"/>
        <v>0</v>
      </c>
    </row>
    <row r="29" spans="1:7" ht="21.2" customHeight="1" x14ac:dyDescent="0.25">
      <c r="A29" s="7">
        <v>23</v>
      </c>
      <c r="B29" s="8" t="s">
        <v>65</v>
      </c>
      <c r="C29" s="8" t="s">
        <v>67</v>
      </c>
      <c r="D29" s="19" t="s">
        <v>37</v>
      </c>
      <c r="E29" s="25">
        <v>239</v>
      </c>
      <c r="F29" s="27"/>
      <c r="G29" s="26">
        <f t="shared" si="1"/>
        <v>0</v>
      </c>
    </row>
    <row r="30" spans="1:7" ht="21.2" customHeight="1" x14ac:dyDescent="0.25">
      <c r="A30" s="7">
        <v>24</v>
      </c>
      <c r="B30" s="8" t="s">
        <v>65</v>
      </c>
      <c r="C30" s="8" t="s">
        <v>68</v>
      </c>
      <c r="D30" s="19" t="s">
        <v>37</v>
      </c>
      <c r="E30" s="25">
        <v>239</v>
      </c>
      <c r="F30" s="27"/>
      <c r="G30" s="26">
        <f t="shared" si="1"/>
        <v>0</v>
      </c>
    </row>
    <row r="31" spans="1:7" ht="21.2" customHeight="1" x14ac:dyDescent="0.25">
      <c r="A31" s="7">
        <v>25</v>
      </c>
      <c r="B31" s="8" t="s">
        <v>60</v>
      </c>
      <c r="C31" s="8" t="s">
        <v>69</v>
      </c>
      <c r="D31" s="19" t="s">
        <v>37</v>
      </c>
      <c r="E31" s="25">
        <v>218</v>
      </c>
      <c r="F31" s="27"/>
      <c r="G31" s="26">
        <f t="shared" si="1"/>
        <v>0</v>
      </c>
    </row>
    <row r="32" spans="1:7" ht="21.2" customHeight="1" x14ac:dyDescent="0.25">
      <c r="A32" s="7">
        <v>26</v>
      </c>
      <c r="B32" s="8" t="s">
        <v>70</v>
      </c>
      <c r="C32" s="8" t="s">
        <v>71</v>
      </c>
      <c r="D32" s="19" t="s">
        <v>49</v>
      </c>
      <c r="E32" s="25">
        <v>8</v>
      </c>
      <c r="F32" s="26"/>
      <c r="G32" s="26">
        <f t="shared" si="1"/>
        <v>0</v>
      </c>
    </row>
    <row r="33" spans="1:7" ht="21.2" customHeight="1" x14ac:dyDescent="0.25">
      <c r="A33" s="7">
        <v>27</v>
      </c>
      <c r="B33" s="8" t="s">
        <v>70</v>
      </c>
      <c r="C33" s="8" t="s">
        <v>72</v>
      </c>
      <c r="D33" s="19" t="s">
        <v>49</v>
      </c>
      <c r="E33" s="25">
        <v>1</v>
      </c>
      <c r="F33" s="26"/>
      <c r="G33" s="26">
        <f t="shared" si="1"/>
        <v>0</v>
      </c>
    </row>
    <row r="34" spans="1:7" ht="21.2" customHeight="1" x14ac:dyDescent="0.25">
      <c r="A34" s="7">
        <v>28</v>
      </c>
      <c r="B34" s="8" t="s">
        <v>73</v>
      </c>
      <c r="C34" s="8" t="s">
        <v>74</v>
      </c>
      <c r="D34" s="19" t="s">
        <v>49</v>
      </c>
      <c r="E34" s="25">
        <v>4</v>
      </c>
      <c r="F34" s="26"/>
      <c r="G34" s="26">
        <f t="shared" si="1"/>
        <v>0</v>
      </c>
    </row>
    <row r="35" spans="1:7" ht="30.2" customHeight="1" x14ac:dyDescent="0.25">
      <c r="A35" s="7">
        <v>29</v>
      </c>
      <c r="B35" s="8" t="s">
        <v>73</v>
      </c>
      <c r="C35" s="8" t="s">
        <v>75</v>
      </c>
      <c r="D35" s="19" t="s">
        <v>49</v>
      </c>
      <c r="E35" s="25">
        <v>4</v>
      </c>
      <c r="F35" s="26"/>
      <c r="G35" s="26">
        <f t="shared" si="1"/>
        <v>0</v>
      </c>
    </row>
    <row r="36" spans="1:7" ht="21.2" customHeight="1" x14ac:dyDescent="0.25">
      <c r="A36" s="7">
        <v>30</v>
      </c>
      <c r="B36" s="8" t="s">
        <v>28</v>
      </c>
      <c r="C36" s="8" t="s">
        <v>76</v>
      </c>
      <c r="D36" s="19" t="s">
        <v>30</v>
      </c>
      <c r="E36" s="25">
        <v>4</v>
      </c>
      <c r="F36" s="26"/>
      <c r="G36" s="26">
        <f t="shared" si="1"/>
        <v>0</v>
      </c>
    </row>
    <row r="37" spans="1:7" ht="21.2" customHeight="1" x14ac:dyDescent="0.25">
      <c r="A37" s="7">
        <v>31</v>
      </c>
      <c r="B37" s="8" t="s">
        <v>70</v>
      </c>
      <c r="C37" s="8" t="s">
        <v>77</v>
      </c>
      <c r="D37" s="19" t="s">
        <v>49</v>
      </c>
      <c r="E37" s="25">
        <v>6</v>
      </c>
      <c r="F37" s="26"/>
      <c r="G37" s="26">
        <f t="shared" si="1"/>
        <v>0</v>
      </c>
    </row>
    <row r="38" spans="1:7" ht="21.6" customHeight="1" x14ac:dyDescent="0.25">
      <c r="A38" s="7">
        <v>32</v>
      </c>
      <c r="B38" s="8" t="s">
        <v>70</v>
      </c>
      <c r="C38" s="8" t="s">
        <v>78</v>
      </c>
      <c r="D38" s="19" t="s">
        <v>49</v>
      </c>
      <c r="E38" s="25">
        <v>6</v>
      </c>
      <c r="F38" s="26"/>
      <c r="G38" s="26">
        <f t="shared" si="1"/>
        <v>0</v>
      </c>
    </row>
    <row r="39" spans="1:7" ht="21.2" customHeight="1" x14ac:dyDescent="0.25">
      <c r="A39" s="7">
        <v>33</v>
      </c>
      <c r="B39" s="8" t="s">
        <v>70</v>
      </c>
      <c r="C39" s="8" t="s">
        <v>79</v>
      </c>
      <c r="D39" s="19" t="s">
        <v>49</v>
      </c>
      <c r="E39" s="25">
        <v>4</v>
      </c>
      <c r="F39" s="26"/>
      <c r="G39" s="26">
        <f t="shared" si="1"/>
        <v>0</v>
      </c>
    </row>
    <row r="40" spans="1:7" ht="39.200000000000003" customHeight="1" x14ac:dyDescent="0.25">
      <c r="A40" s="7">
        <v>34</v>
      </c>
      <c r="B40" s="8" t="s">
        <v>80</v>
      </c>
      <c r="C40" s="8" t="s">
        <v>81</v>
      </c>
      <c r="D40" s="19" t="s">
        <v>49</v>
      </c>
      <c r="E40" s="25">
        <v>1</v>
      </c>
      <c r="F40" s="26"/>
      <c r="G40" s="26">
        <f t="shared" si="1"/>
        <v>0</v>
      </c>
    </row>
    <row r="41" spans="1:7" ht="12.2" customHeight="1" x14ac:dyDescent="0.2">
      <c r="A41" s="5"/>
      <c r="B41" s="5"/>
      <c r="C41" s="6" t="s">
        <v>82</v>
      </c>
      <c r="D41" s="5"/>
      <c r="E41" s="5"/>
      <c r="F41" s="5"/>
      <c r="G41" s="24">
        <f>SUM(G42:G46)</f>
        <v>0</v>
      </c>
    </row>
    <row r="42" spans="1:7" ht="21.2" customHeight="1" x14ac:dyDescent="0.25">
      <c r="A42" s="7">
        <v>35</v>
      </c>
      <c r="B42" s="15" t="s">
        <v>83</v>
      </c>
      <c r="C42" s="8" t="s">
        <v>84</v>
      </c>
      <c r="D42" s="19" t="s">
        <v>49</v>
      </c>
      <c r="E42" s="25">
        <v>1</v>
      </c>
      <c r="F42" s="27"/>
      <c r="G42" s="26">
        <f t="shared" ref="G42:G46" si="2">ROUND(F42*E42,2)</f>
        <v>0</v>
      </c>
    </row>
    <row r="43" spans="1:7" ht="21.2" customHeight="1" x14ac:dyDescent="0.25">
      <c r="A43" s="7">
        <v>36</v>
      </c>
      <c r="B43" s="15" t="s">
        <v>85</v>
      </c>
      <c r="C43" s="8" t="s">
        <v>86</v>
      </c>
      <c r="D43" s="19" t="s">
        <v>87</v>
      </c>
      <c r="E43" s="25">
        <v>19</v>
      </c>
      <c r="F43" s="27"/>
      <c r="G43" s="26">
        <f t="shared" si="2"/>
        <v>0</v>
      </c>
    </row>
    <row r="44" spans="1:7" ht="21.2" customHeight="1" x14ac:dyDescent="0.25">
      <c r="A44" s="7">
        <v>37</v>
      </c>
      <c r="B44" s="15" t="s">
        <v>88</v>
      </c>
      <c r="C44" s="8" t="s">
        <v>89</v>
      </c>
      <c r="D44" s="19" t="s">
        <v>49</v>
      </c>
      <c r="E44" s="25">
        <v>7</v>
      </c>
      <c r="F44" s="27"/>
      <c r="G44" s="26">
        <f t="shared" si="2"/>
        <v>0</v>
      </c>
    </row>
    <row r="45" spans="1:7" ht="21.2" customHeight="1" x14ac:dyDescent="0.25">
      <c r="A45" s="7">
        <v>38</v>
      </c>
      <c r="B45" s="15" t="s">
        <v>90</v>
      </c>
      <c r="C45" s="8" t="s">
        <v>91</v>
      </c>
      <c r="D45" s="19" t="s">
        <v>49</v>
      </c>
      <c r="E45" s="25">
        <v>1</v>
      </c>
      <c r="F45" s="27"/>
      <c r="G45" s="26">
        <f t="shared" si="2"/>
        <v>0</v>
      </c>
    </row>
    <row r="46" spans="1:7" ht="21.2" customHeight="1" x14ac:dyDescent="0.25">
      <c r="A46" s="7">
        <v>39</v>
      </c>
      <c r="B46" s="15" t="s">
        <v>92</v>
      </c>
      <c r="C46" s="8" t="s">
        <v>93</v>
      </c>
      <c r="D46" s="19" t="s">
        <v>49</v>
      </c>
      <c r="E46" s="25">
        <v>24</v>
      </c>
      <c r="F46" s="27"/>
      <c r="G46" s="26">
        <f t="shared" si="2"/>
        <v>0</v>
      </c>
    </row>
    <row r="47" spans="1:7" ht="24.6" customHeight="1" x14ac:dyDescent="0.25">
      <c r="A47" s="31"/>
      <c r="B47" s="31"/>
      <c r="C47" s="32" t="s">
        <v>112</v>
      </c>
      <c r="D47" s="31"/>
      <c r="E47" s="31"/>
      <c r="F47" s="31"/>
      <c r="G47" s="33">
        <f>G41+G23+G6+G4</f>
        <v>0</v>
      </c>
    </row>
    <row r="48" spans="1:7" ht="24.6" customHeight="1" x14ac:dyDescent="0.25">
      <c r="A48" s="31"/>
      <c r="B48" s="31"/>
      <c r="C48" s="34" t="s">
        <v>111</v>
      </c>
      <c r="D48" s="31"/>
      <c r="E48" s="31"/>
      <c r="F48" s="31"/>
      <c r="G48" s="33">
        <f>ROUND(G47*0.23,2)</f>
        <v>0</v>
      </c>
    </row>
    <row r="49" spans="1:7" ht="12.2" customHeight="1" x14ac:dyDescent="0.2">
      <c r="A49" s="35"/>
      <c r="B49" s="35"/>
      <c r="C49" s="36" t="s">
        <v>106</v>
      </c>
      <c r="D49" s="35"/>
      <c r="E49" s="35"/>
      <c r="F49" s="35"/>
      <c r="G49" s="37">
        <f>G47+G48</f>
        <v>0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Przedmiar - drogowy</vt:lpstr>
      <vt:lpstr>Przedmiar - elektryczny</vt:lpstr>
      <vt:lpstr>TER</vt:lpstr>
      <vt:lpstr>KO - drogowy</vt:lpstr>
      <vt:lpstr>KO - elektryczny</vt:lpstr>
      <vt:lpstr>'KO - drogowy'!Obszar_wydruku</vt:lpstr>
      <vt:lpstr>'Przedmiar - drogowy'!Obszar_wydruku</vt:lpstr>
      <vt:lpstr>'Przedmiar - elektryczny'!Obszar_wydruku</vt:lpstr>
      <vt:lpstr>TER!Obszar_wydruku</vt:lpstr>
      <vt:lpstr>'KO - elektryczny'!Tytuły_wydruku</vt:lpstr>
      <vt:lpstr>'Przedmiar - drogowy'!Tytuły_wydruku</vt:lpstr>
      <vt:lpstr>'Przedmiar - elektryczny'!Tytuły_wydruku</vt:lpstr>
    </vt:vector>
  </TitlesOfParts>
  <Company>VP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Lewandowski</dc:creator>
  <cp:keywords>|</cp:keywords>
  <cp:lastModifiedBy>Cezary Konrad</cp:lastModifiedBy>
  <cp:lastPrinted>2025-05-19T12:29:20Z</cp:lastPrinted>
  <dcterms:created xsi:type="dcterms:W3CDTF">2015-03-12T11:19:29Z</dcterms:created>
  <dcterms:modified xsi:type="dcterms:W3CDTF">2025-06-06T08:44:50Z</dcterms:modified>
</cp:coreProperties>
</file>